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EC028030-C612-4FBF-8099-655147869237}" xr6:coauthVersionLast="43" xr6:coauthVersionMax="43" xr10:uidLastSave="{00000000-0000-0000-0000-000000000000}"/>
  <bookViews>
    <workbookView xWindow="390" yWindow="390" windowWidth="15375" windowHeight="7875" activeTab="2" xr2:uid="{8CD46BD1-45AC-4C0C-99D2-FF099DF43CBD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G19" i="3"/>
  <c r="G18" i="3" s="1"/>
  <c r="H19" i="3"/>
  <c r="F19" i="3" s="1"/>
  <c r="K19" i="3" s="1"/>
  <c r="I19" i="3"/>
  <c r="I18" i="3" s="1"/>
  <c r="I17" i="3" s="1"/>
  <c r="J19" i="3"/>
  <c r="J18" i="3" s="1"/>
  <c r="J17" i="3" s="1"/>
  <c r="F20" i="3"/>
  <c r="K20" i="3"/>
  <c r="F21" i="3"/>
  <c r="K21" i="3" s="1"/>
  <c r="F22" i="3"/>
  <c r="K22" i="3"/>
  <c r="D23" i="3"/>
  <c r="E23" i="3"/>
  <c r="G23" i="3"/>
  <c r="F23" i="3" s="1"/>
  <c r="K23" i="3" s="1"/>
  <c r="H23" i="3"/>
  <c r="I23" i="3"/>
  <c r="J23" i="3"/>
  <c r="F24" i="3"/>
  <c r="K24" i="3" s="1"/>
  <c r="D26" i="3"/>
  <c r="D25" i="3" s="1"/>
  <c r="E26" i="3"/>
  <c r="E25" i="3" s="1"/>
  <c r="G26" i="3"/>
  <c r="G25" i="3" s="1"/>
  <c r="H26" i="3"/>
  <c r="F26" i="3" s="1"/>
  <c r="K26" i="3" s="1"/>
  <c r="I26" i="3"/>
  <c r="I25" i="3" s="1"/>
  <c r="J26" i="3"/>
  <c r="J25" i="3" s="1"/>
  <c r="F27" i="3"/>
  <c r="K27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H26" i="2"/>
  <c r="F26" i="2" s="1"/>
  <c r="K26" i="2" s="1"/>
  <c r="I26" i="2"/>
  <c r="J26" i="2"/>
  <c r="F27" i="2"/>
  <c r="K27" i="2"/>
  <c r="F28" i="2"/>
  <c r="K28" i="2" s="1"/>
  <c r="F29" i="2"/>
  <c r="K29" i="2"/>
  <c r="F30" i="2"/>
  <c r="K30" i="2" s="1"/>
  <c r="D32" i="2"/>
  <c r="E32" i="2"/>
  <c r="E31" i="2" s="1"/>
  <c r="G32" i="2"/>
  <c r="H32" i="2"/>
  <c r="F32" i="2" s="1"/>
  <c r="K32" i="2" s="1"/>
  <c r="I32" i="2"/>
  <c r="J32" i="2"/>
  <c r="J31" i="2" s="1"/>
  <c r="F33" i="2"/>
  <c r="K33" i="2"/>
  <c r="F34" i="2"/>
  <c r="K34" i="2" s="1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 s="1"/>
  <c r="F39" i="2"/>
  <c r="K39" i="2"/>
  <c r="F40" i="2"/>
  <c r="K40" i="2" s="1"/>
  <c r="D42" i="2"/>
  <c r="D41" i="2" s="1"/>
  <c r="E42" i="2"/>
  <c r="E41" i="2" s="1"/>
  <c r="G42" i="2"/>
  <c r="G41" i="2" s="1"/>
  <c r="H42" i="2"/>
  <c r="F42" i="2" s="1"/>
  <c r="K42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H47" i="2"/>
  <c r="H46" i="2" s="1"/>
  <c r="H45" i="2" s="1"/>
  <c r="I47" i="2"/>
  <c r="I46" i="2" s="1"/>
  <c r="I45" i="2" s="1"/>
  <c r="J47" i="2"/>
  <c r="J46" i="2" s="1"/>
  <c r="J45" i="2" s="1"/>
  <c r="K47" i="2"/>
  <c r="F48" i="2"/>
  <c r="K48" i="2" s="1"/>
  <c r="D51" i="2"/>
  <c r="D50" i="2" s="1"/>
  <c r="D49" i="2" s="1"/>
  <c r="E51" i="2"/>
  <c r="E50" i="2" s="1"/>
  <c r="E49" i="2" s="1"/>
  <c r="G51" i="2"/>
  <c r="G50" i="2" s="1"/>
  <c r="H51" i="2"/>
  <c r="F51" i="2" s="1"/>
  <c r="I51" i="2"/>
  <c r="I50" i="2" s="1"/>
  <c r="I49" i="2" s="1"/>
  <c r="J51" i="2"/>
  <c r="J50" i="2" s="1"/>
  <c r="J49" i="2" s="1"/>
  <c r="F52" i="2"/>
  <c r="K52" i="2"/>
  <c r="D53" i="2"/>
  <c r="E53" i="2"/>
  <c r="G53" i="2"/>
  <c r="F53" i="2" s="1"/>
  <c r="H53" i="2"/>
  <c r="I53" i="2"/>
  <c r="J53" i="2"/>
  <c r="K53" i="2"/>
  <c r="F54" i="2"/>
  <c r="K54" i="2" s="1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E59" i="2"/>
  <c r="E58" i="2" s="1"/>
  <c r="I59" i="2"/>
  <c r="I58" i="2" s="1"/>
  <c r="D60" i="2"/>
  <c r="D59" i="2" s="1"/>
  <c r="D58" i="2" s="1"/>
  <c r="E60" i="2"/>
  <c r="G60" i="2"/>
  <c r="H60" i="2"/>
  <c r="F60" i="2" s="1"/>
  <c r="K60" i="2" s="1"/>
  <c r="I60" i="2"/>
  <c r="J60" i="2"/>
  <c r="J59" i="2" s="1"/>
  <c r="J58" i="2" s="1"/>
  <c r="F61" i="2"/>
  <c r="K61" i="2"/>
  <c r="D62" i="2"/>
  <c r="E62" i="2"/>
  <c r="G62" i="2"/>
  <c r="F62" i="2" s="1"/>
  <c r="K62" i="2" s="1"/>
  <c r="H62" i="2"/>
  <c r="I62" i="2"/>
  <c r="J62" i="2"/>
  <c r="F63" i="2"/>
  <c r="K63" i="2" s="1"/>
  <c r="F64" i="2"/>
  <c r="K64" i="2"/>
  <c r="D17" i="1"/>
  <c r="D16" i="1" s="1"/>
  <c r="D15" i="1" s="1"/>
  <c r="E17" i="1"/>
  <c r="G17" i="1"/>
  <c r="F17" i="1" s="1"/>
  <c r="K17" i="1" s="1"/>
  <c r="H17" i="1"/>
  <c r="H16" i="1" s="1"/>
  <c r="H15" i="1" s="1"/>
  <c r="I17" i="1"/>
  <c r="J17" i="1"/>
  <c r="J16" i="1" s="1"/>
  <c r="J15" i="1" s="1"/>
  <c r="F18" i="1"/>
  <c r="K18" i="1" s="1"/>
  <c r="D19" i="1"/>
  <c r="E19" i="1"/>
  <c r="G19" i="1"/>
  <c r="H19" i="1"/>
  <c r="F19" i="1" s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G24" i="1"/>
  <c r="G23" i="1" s="1"/>
  <c r="H24" i="1"/>
  <c r="F24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G27" i="1"/>
  <c r="H27" i="1"/>
  <c r="F27" i="1" s="1"/>
  <c r="I27" i="1"/>
  <c r="J27" i="1"/>
  <c r="F28" i="1"/>
  <c r="K28" i="1"/>
  <c r="F29" i="1"/>
  <c r="K29" i="1" s="1"/>
  <c r="F30" i="1"/>
  <c r="K30" i="1"/>
  <c r="F31" i="1"/>
  <c r="K31" i="1" s="1"/>
  <c r="D33" i="1"/>
  <c r="E33" i="1"/>
  <c r="G33" i="1"/>
  <c r="H33" i="1"/>
  <c r="F33" i="1" s="1"/>
  <c r="I33" i="1"/>
  <c r="I32" i="1" s="1"/>
  <c r="J33" i="1"/>
  <c r="F34" i="1"/>
  <c r="K34" i="1"/>
  <c r="F35" i="1"/>
  <c r="K35" i="1" s="1"/>
  <c r="F36" i="1"/>
  <c r="K36" i="1"/>
  <c r="D38" i="1"/>
  <c r="D37" i="1" s="1"/>
  <c r="E38" i="1"/>
  <c r="E37" i="1" s="1"/>
  <c r="E32" i="1" s="1"/>
  <c r="G38" i="1"/>
  <c r="F38" i="1" s="1"/>
  <c r="H38" i="1"/>
  <c r="H37" i="1" s="1"/>
  <c r="I38" i="1"/>
  <c r="I37" i="1" s="1"/>
  <c r="J38" i="1"/>
  <c r="J37" i="1" s="1"/>
  <c r="K38" i="1"/>
  <c r="F39" i="1"/>
  <c r="K39" i="1" s="1"/>
  <c r="F40" i="1"/>
  <c r="K40" i="1"/>
  <c r="F41" i="1"/>
  <c r="K41" i="1" s="1"/>
  <c r="E42" i="1"/>
  <c r="D43" i="1"/>
  <c r="D42" i="1" s="1"/>
  <c r="E43" i="1"/>
  <c r="G43" i="1"/>
  <c r="G42" i="1" s="1"/>
  <c r="H43" i="1"/>
  <c r="F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E51" i="1"/>
  <c r="E50" i="1" s="1"/>
  <c r="D52" i="1"/>
  <c r="D51" i="1" s="1"/>
  <c r="D50" i="1" s="1"/>
  <c r="E52" i="1"/>
  <c r="G52" i="1"/>
  <c r="G51" i="1" s="1"/>
  <c r="H52" i="1"/>
  <c r="F52" i="1" s="1"/>
  <c r="I52" i="1"/>
  <c r="I51" i="1" s="1"/>
  <c r="I50" i="1" s="1"/>
  <c r="J52" i="1"/>
  <c r="J51" i="1" s="1"/>
  <c r="J50" i="1" s="1"/>
  <c r="F53" i="1"/>
  <c r="K53" i="1"/>
  <c r="D54" i="1"/>
  <c r="E54" i="1"/>
  <c r="G54" i="1"/>
  <c r="F54" i="1" s="1"/>
  <c r="K54" i="1" s="1"/>
  <c r="H54" i="1"/>
  <c r="I54" i="1"/>
  <c r="J54" i="1"/>
  <c r="F55" i="1"/>
  <c r="K55" i="1" s="1"/>
  <c r="F56" i="1"/>
  <c r="K56" i="1"/>
  <c r="F57" i="1"/>
  <c r="K57" i="1" s="1"/>
  <c r="F58" i="1"/>
  <c r="K58" i="1"/>
  <c r="D61" i="1"/>
  <c r="D60" i="1" s="1"/>
  <c r="D59" i="1" s="1"/>
  <c r="E61" i="1"/>
  <c r="E60" i="1" s="1"/>
  <c r="E59" i="1" s="1"/>
  <c r="G61" i="1"/>
  <c r="F61" i="1" s="1"/>
  <c r="H61" i="1"/>
  <c r="H60" i="1" s="1"/>
  <c r="H59" i="1" s="1"/>
  <c r="I61" i="1"/>
  <c r="I60" i="1" s="1"/>
  <c r="I59" i="1" s="1"/>
  <c r="J61" i="1"/>
  <c r="J60" i="1" s="1"/>
  <c r="J59" i="1" s="1"/>
  <c r="K61" i="1"/>
  <c r="F62" i="1"/>
  <c r="K62" i="1" s="1"/>
  <c r="F63" i="1"/>
  <c r="K63" i="1"/>
  <c r="F64" i="1"/>
  <c r="K64" i="1" s="1"/>
  <c r="F65" i="1"/>
  <c r="K65" i="1"/>
  <c r="D66" i="1"/>
  <c r="E66" i="1"/>
  <c r="G66" i="1"/>
  <c r="F66" i="1" s="1"/>
  <c r="H66" i="1"/>
  <c r="I66" i="1"/>
  <c r="J66" i="1"/>
  <c r="K66" i="1"/>
  <c r="F67" i="1"/>
  <c r="K67" i="1" s="1"/>
  <c r="F68" i="1"/>
  <c r="K68" i="1"/>
  <c r="F69" i="1"/>
  <c r="K69" i="1" s="1"/>
  <c r="E70" i="1"/>
  <c r="I70" i="1"/>
  <c r="D71" i="1"/>
  <c r="D70" i="1" s="1"/>
  <c r="E71" i="1"/>
  <c r="G71" i="1"/>
  <c r="G70" i="1" s="1"/>
  <c r="H71" i="1"/>
  <c r="F71" i="1" s="1"/>
  <c r="K71" i="1" s="1"/>
  <c r="I71" i="1"/>
  <c r="J71" i="1"/>
  <c r="J70" i="1" s="1"/>
  <c r="F72" i="1"/>
  <c r="K72" i="1"/>
  <c r="G17" i="3" l="1"/>
  <c r="F17" i="3" s="1"/>
  <c r="K17" i="3" s="1"/>
  <c r="J11" i="3"/>
  <c r="E11" i="3"/>
  <c r="I11" i="3"/>
  <c r="D11" i="3"/>
  <c r="G14" i="3"/>
  <c r="H25" i="3"/>
  <c r="F25" i="3" s="1"/>
  <c r="K25" i="3" s="1"/>
  <c r="H18" i="3"/>
  <c r="H17" i="3" s="1"/>
  <c r="H11" i="3" s="1"/>
  <c r="E44" i="2"/>
  <c r="G59" i="2"/>
  <c r="D44" i="2"/>
  <c r="K51" i="2"/>
  <c r="H44" i="2"/>
  <c r="I31" i="2"/>
  <c r="D31" i="2"/>
  <c r="J13" i="2"/>
  <c r="E13" i="2"/>
  <c r="E12" i="2" s="1"/>
  <c r="E11" i="2" s="1"/>
  <c r="J44" i="2"/>
  <c r="I44" i="2"/>
  <c r="G21" i="2"/>
  <c r="F50" i="2"/>
  <c r="K50" i="2" s="1"/>
  <c r="G49" i="2"/>
  <c r="G46" i="2"/>
  <c r="F41" i="2"/>
  <c r="K41" i="2" s="1"/>
  <c r="I13" i="2"/>
  <c r="I12" i="2" s="1"/>
  <c r="I11" i="2" s="1"/>
  <c r="D13" i="2"/>
  <c r="D12" i="2" s="1"/>
  <c r="D11" i="2" s="1"/>
  <c r="G36" i="2"/>
  <c r="F36" i="2" s="1"/>
  <c r="K36" i="2" s="1"/>
  <c r="G15" i="2"/>
  <c r="H59" i="2"/>
  <c r="H58" i="2" s="1"/>
  <c r="H50" i="2"/>
  <c r="H49" i="2" s="1"/>
  <c r="H41" i="2"/>
  <c r="H31" i="2"/>
  <c r="H22" i="2"/>
  <c r="H21" i="2" s="1"/>
  <c r="H13" i="2" s="1"/>
  <c r="H12" i="2" s="1"/>
  <c r="H11" i="2" s="1"/>
  <c r="G50" i="1"/>
  <c r="J45" i="1"/>
  <c r="K43" i="1"/>
  <c r="J32" i="1"/>
  <c r="K27" i="1"/>
  <c r="E16" i="1"/>
  <c r="E15" i="1" s="1"/>
  <c r="E14" i="1" s="1"/>
  <c r="I45" i="1"/>
  <c r="D45" i="1"/>
  <c r="D32" i="1"/>
  <c r="D14" i="1" s="1"/>
  <c r="D13" i="1" s="1"/>
  <c r="K24" i="1"/>
  <c r="I16" i="1"/>
  <c r="I15" i="1" s="1"/>
  <c r="I14" i="1" s="1"/>
  <c r="G47" i="1"/>
  <c r="G16" i="1"/>
  <c r="E45" i="1"/>
  <c r="J14" i="1"/>
  <c r="J13" i="1" s="1"/>
  <c r="G60" i="1"/>
  <c r="K52" i="1"/>
  <c r="G37" i="1"/>
  <c r="F37" i="1" s="1"/>
  <c r="K37" i="1" s="1"/>
  <c r="K33" i="1"/>
  <c r="F23" i="1"/>
  <c r="K23" i="1" s="1"/>
  <c r="G22" i="1"/>
  <c r="F22" i="1" s="1"/>
  <c r="K22" i="1" s="1"/>
  <c r="K19" i="1"/>
  <c r="H70" i="1"/>
  <c r="F70" i="1" s="1"/>
  <c r="K70" i="1" s="1"/>
  <c r="H51" i="1"/>
  <c r="H50" i="1" s="1"/>
  <c r="H45" i="1" s="1"/>
  <c r="H42" i="1"/>
  <c r="F42" i="1" s="1"/>
  <c r="K42" i="1" s="1"/>
  <c r="H23" i="1"/>
  <c r="H22" i="1" s="1"/>
  <c r="H14" i="1" s="1"/>
  <c r="H32" i="1"/>
  <c r="F18" i="3" l="1"/>
  <c r="K18" i="3" s="1"/>
  <c r="F14" i="3"/>
  <c r="K14" i="3" s="1"/>
  <c r="G13" i="3"/>
  <c r="G14" i="2"/>
  <c r="F15" i="2"/>
  <c r="K15" i="2" s="1"/>
  <c r="F46" i="2"/>
  <c r="K46" i="2" s="1"/>
  <c r="G45" i="2"/>
  <c r="F22" i="2"/>
  <c r="K22" i="2" s="1"/>
  <c r="J12" i="2"/>
  <c r="J11" i="2" s="1"/>
  <c r="G31" i="2"/>
  <c r="F31" i="2" s="1"/>
  <c r="K31" i="2" s="1"/>
  <c r="F59" i="2"/>
  <c r="K59" i="2" s="1"/>
  <c r="G58" i="2"/>
  <c r="F58" i="2" s="1"/>
  <c r="K58" i="2" s="1"/>
  <c r="F21" i="2"/>
  <c r="K21" i="2" s="1"/>
  <c r="F49" i="2"/>
  <c r="K49" i="2" s="1"/>
  <c r="H13" i="1"/>
  <c r="D11" i="1"/>
  <c r="D12" i="1"/>
  <c r="G32" i="1"/>
  <c r="F32" i="1" s="1"/>
  <c r="K32" i="1" s="1"/>
  <c r="E13" i="1"/>
  <c r="F50" i="1"/>
  <c r="K50" i="1" s="1"/>
  <c r="J11" i="1"/>
  <c r="J12" i="1"/>
  <c r="F47" i="1"/>
  <c r="K47" i="1" s="1"/>
  <c r="G46" i="1"/>
  <c r="F60" i="1"/>
  <c r="K60" i="1" s="1"/>
  <c r="G59" i="1"/>
  <c r="F59" i="1" s="1"/>
  <c r="K59" i="1" s="1"/>
  <c r="F16" i="1"/>
  <c r="K16" i="1" s="1"/>
  <c r="G15" i="1"/>
  <c r="I13" i="1"/>
  <c r="F51" i="1"/>
  <c r="K51" i="1" s="1"/>
  <c r="G12" i="3" l="1"/>
  <c r="F13" i="3"/>
  <c r="K13" i="3" s="1"/>
  <c r="F45" i="2"/>
  <c r="K45" i="2" s="1"/>
  <c r="G44" i="2"/>
  <c r="F44" i="2" s="1"/>
  <c r="K44" i="2" s="1"/>
  <c r="G13" i="2"/>
  <c r="F14" i="2"/>
  <c r="K14" i="2" s="1"/>
  <c r="F15" i="1"/>
  <c r="K15" i="1" s="1"/>
  <c r="G14" i="1"/>
  <c r="F46" i="1"/>
  <c r="K46" i="1" s="1"/>
  <c r="G45" i="1"/>
  <c r="F45" i="1" s="1"/>
  <c r="K45" i="1" s="1"/>
  <c r="I11" i="1"/>
  <c r="I12" i="1"/>
  <c r="E11" i="1"/>
  <c r="E12" i="1"/>
  <c r="H11" i="1"/>
  <c r="H12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G11" i="2" l="1"/>
  <c r="F11" i="2" s="1"/>
  <c r="K11" i="2" s="1"/>
  <c r="F12" i="2"/>
  <c r="K12" i="2" s="1"/>
  <c r="G11" i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<sst xmlns="http://schemas.openxmlformats.org/spreadsheetml/2006/main" count="468" uniqueCount="251">
  <si>
    <t>CENTRALIZAT</t>
  </si>
  <si>
    <t xml:space="preserve"> Anexa 12</t>
  </si>
  <si>
    <t>Cont de executie - Venituri - Bugetul local</t>
  </si>
  <si>
    <t>Trimestrul: 4,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</si>
  <si>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</si>
  <si>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</si>
  <si>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</si>
  <si>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</si>
  <si>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</si>
  <si>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</si>
  <si>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</si>
  <si>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</si>
  <si>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</si>
  <si>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</si>
  <si>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</si>
  <si>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</si>
  <si>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</si>
  <si>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</si>
  <si>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</si>
  <si>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</si>
  <si>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</si>
  <si>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</si>
  <si>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</si>
  <si>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</si>
  <si>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</si>
  <si>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</si>
  <si>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</si>
  <si>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</si>
  <si>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</si>
  <si>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</si>
  <si>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</si>
  <si>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</si>
  <si>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</si>
  <si>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</si>
  <si>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</si>
  <si>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</si>
  <si>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</si>
  <si>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</si>
  <si>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</si>
  <si>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</si>
  <si>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</si>
  <si>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</si>
  <si>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</si>
  <si>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</si>
  <si>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</si>
  <si>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</si>
  <si>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</si>
  <si>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</si>
  <si>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</si>
  <si>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</si>
  <si>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</si>
  <si>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</si>
  <si>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</si>
  <si>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</si>
  <si>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</si>
  <si>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</si>
  <si>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</si>
  <si>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</si>
  <si>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</si>
  <si>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</si>
  <si>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</si>
  <si>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</si>
  <si>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</si>
  <si>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</si>
  <si>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</si>
  <si>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</si>
  <si>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</si>
  <si>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</si>
  <si>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</si>
  <si>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</si>
  <si>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</si>
  <si>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</si>
  <si>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</si>
  <si>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</si>
  <si>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</si>
  <si>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</si>
  <si>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</si>
  <si>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</si>
  <si>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</si>
  <si>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</si>
  <si>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</si>
  <si>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</si>
  <si>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</si>
  <si>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</si>
  <si>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</si>
  <si>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</si>
  <si>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</si>
  <si>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</si>
  <si>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</si>
  <si>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</si>
  <si>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</si>
  <si>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</si>
  <si>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</si>
  <si>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</si>
  <si>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</si>
  <si>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</si>
  <si>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</si>
  <si>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</si>
  <si>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</si>
  <si>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</si>
  <si>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</si>
  <si>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</si>
  <si>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</si>
  <si>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</si>
  <si>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</si>
  <si>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</si>
  <si>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</si>
  <si>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</si>
  <si>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</si>
  <si>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</si>
  <si>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</si>
  <si>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</si>
  <si>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</si>
  <si>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</si>
  <si>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</si>
  <si>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</si>
  <si>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</si>
  <si>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</si>
  <si>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</si>
  <si>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</si>
  <si>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</si>
  <si>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</si>
  <si>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</si>
  <si>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</si>
  <si>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</si>
  <si>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</si>
  <si>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</si>
  <si>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</si>
  <si>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</si>
  <si>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</si>
  <si>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</si>
  <si>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</si>
  <si>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</si>
  <si>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</si>
  <si>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</si>
  <si>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</si>
  <si>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</si>
  <si>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</si>
  <si>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</si>
  <si>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</si>
  <si>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</si>
  <si>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</si>
  <si>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</si>
  <si>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</si>
  <si>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</si>
  <si>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</si>
  <si>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</si>
  <si>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</si>
  <si>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</si>
  <si>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</si>
  <si>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</si>
  <si>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</si>
  <si>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</si>
  <si>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</si>
  <si>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104</t>
  </si>
  <si>
    <t>Alte venituri</t>
  </si>
  <si>
    <t>36.02.50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</si>
  <si>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</si>
  <si>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</si>
  <si>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</si>
  <si>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</si>
  <si>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</si>
  <si>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</si>
  <si>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</si>
  <si>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</si>
  <si>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</si>
  <si>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</si>
  <si>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</si>
  <si>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</si>
  <si>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</si>
  <si>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</si>
  <si>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</si>
  <si>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142</t>
  </si>
  <si>
    <t>Planuri si  regulamente de urbanism</t>
  </si>
  <si>
    <t>42.02.05</t>
  </si>
  <si>
    <t>152</t>
  </si>
  <si>
    <t>Subventii pentru finantarea cheltuielilor de capital pentru unitatile de invatamant preuniversitar</t>
  </si>
  <si>
    <t>42.02.14</t>
  </si>
  <si>
    <t>170</t>
  </si>
  <si>
    <t>Subventii pentru acordarea ajutorului pentru incalzirea locuintei cu lemne, carbuni, combustibili petrolieri</t>
  </si>
  <si>
    <t>42.02.34</t>
  </si>
  <si>
    <t>194</t>
  </si>
  <si>
    <t>Finantarea programelor nationale de dezvoltare locala</t>
  </si>
  <si>
    <t>42.02.65</t>
  </si>
  <si>
    <t>206</t>
  </si>
  <si>
    <t>Subventii de la alte administratii (cod. 43.02.01+43.02.04+43.02.07+43.02.08+43.02.20+43.02.21)</t>
  </si>
  <si>
    <t>43.02</t>
  </si>
  <si>
    <t>210</t>
  </si>
  <si>
    <t>Subventii primite  de la bugetele consiliilor locale si judetene pentru ajutoare  în situatii de extrema dificultate</t>
  </si>
  <si>
    <t>43.02.08</t>
  </si>
  <si>
    <t>216</t>
  </si>
  <si>
    <t>Sume alocate din bugetul AFIR, pentru sustinerea proiectelor din PNDR 2014-2020</t>
  </si>
  <si>
    <t>43.02.31</t>
  </si>
  <si>
    <t>217</t>
  </si>
  <si>
    <t>Sume alocate din bugetul ANCPI pentru finanţarea lucrărilor de înregistrare sistematică din cadrul Programului naţional de cadastru şi carte funciară</t>
  </si>
  <si>
    <t>43.02.34</t>
  </si>
  <si>
    <t>299</t>
  </si>
  <si>
    <t>Sume primite de la UE/alti donatori in contul platilor efectuate si prefinantari aferente cadrului financiar 2014-2020</t>
  </si>
  <si>
    <t>48.02</t>
  </si>
  <si>
    <t>312</t>
  </si>
  <si>
    <t xml:space="preserve">Fondul European Agricol de Dezvoltare Rurala  (FEADR)  (cod 48.02.04.01+48.02.04.02+48.02.04.03) </t>
  </si>
  <si>
    <t>48.02.04</t>
  </si>
  <si>
    <t>313</t>
  </si>
  <si>
    <t xml:space="preserve">  Sume primite în contul plăţilor efectuate în anul curent</t>
  </si>
  <si>
    <t>48.02.04.01</t>
  </si>
  <si>
    <t>ORDONATOR DE CREDITE,</t>
  </si>
  <si>
    <t>PANTEA ADRIAN</t>
  </si>
  <si>
    <t/>
  </si>
  <si>
    <t>Stefan Mariea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</si>
  <si>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</si>
  <si>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</si>
  <si>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</si>
  <si>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</si>
  <si>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</si>
  <si>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</si>
  <si>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</si>
  <si>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</si>
  <si>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</si>
  <si>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</si>
  <si>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</si>
  <si>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</si>
  <si>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</si>
  <si>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</si>
  <si>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80</t>
  </si>
  <si>
    <t>81</t>
  </si>
  <si>
    <t>87</t>
  </si>
  <si>
    <t>91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</si>
  <si>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</si>
  <si>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</si>
  <si>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</si>
  <si>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</si>
  <si>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</si>
  <si>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</si>
  <si>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</si>
  <si>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</si>
  <si>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119</t>
  </si>
  <si>
    <t>141</t>
  </si>
  <si>
    <t>145</t>
  </si>
  <si>
    <t>149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</si>
  <si>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</si>
  <si>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</si>
  <si>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</si>
  <si>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</si>
  <si>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</si>
  <si>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</si>
  <si>
    <t>79</t>
  </si>
  <si>
    <t>85</t>
  </si>
  <si>
    <t>88</t>
  </si>
  <si>
    <t>166</t>
  </si>
  <si>
    <t>179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</si>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</sst>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936C4-1265-4855-A70C-E4E86C07BCAC}">
  <dimension ref="A1:T14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D13+D59+D70</f>
        <v>8520000</v>
      </c>
      <c r="E11" s="11">
        <f>E13+E59+E70</f>
        <v>11062200</v>
      </c>
      <c r="F11" s="11">
        <f>G11+H11</f>
        <v>5170032</v>
      </c>
      <c r="G11" s="11">
        <f>G13+G59+G70</f>
        <v>739962</v>
      </c>
      <c r="H11" s="11">
        <f>H13+H59+H70</f>
        <v>4430070</v>
      </c>
      <c r="I11" s="11">
        <f>I13+I59+I70</f>
        <v>4288329</v>
      </c>
      <c r="J11" s="11">
        <f>J13+J59+J70</f>
        <v>0</v>
      </c>
      <c r="K11" s="11">
        <f>F11-I11-J11</f>
        <v>881703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1436000</v>
      </c>
      <c r="E12" s="11">
        <f>E13-E33</f>
        <v>1860000</v>
      </c>
      <c r="F12" s="11">
        <f>G12+H12</f>
        <v>1592194</v>
      </c>
      <c r="G12" s="11">
        <f>G13-G33</f>
        <v>739962</v>
      </c>
      <c r="H12" s="11">
        <f>H13-H33</f>
        <v>852232</v>
      </c>
      <c r="I12" s="11">
        <f>I13-I33</f>
        <v>710491</v>
      </c>
      <c r="J12" s="11">
        <f>J13-J33</f>
        <v>0</v>
      </c>
      <c r="K12" s="11">
        <f>F12-I12-J12</f>
        <v>881703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3028000</v>
      </c>
      <c r="E13" s="11">
        <f>E14+E45</f>
        <v>4926000</v>
      </c>
      <c r="F13" s="11">
        <f>G13+H13</f>
        <v>4651549</v>
      </c>
      <c r="G13" s="11">
        <f>G14+G45</f>
        <v>739962</v>
      </c>
      <c r="H13" s="11">
        <f>H14+H45</f>
        <v>3911587</v>
      </c>
      <c r="I13" s="11">
        <f>I14+I45</f>
        <v>3769846</v>
      </c>
      <c r="J13" s="11">
        <f>J14+J45</f>
        <v>0</v>
      </c>
      <c r="K13" s="11">
        <f>F13-I13-J13</f>
        <v>881703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2368000</v>
      </c>
      <c r="E14" s="11">
        <f>E15+E22+E32+E42</f>
        <v>3916400</v>
      </c>
      <c r="F14" s="11">
        <f>G14+H14</f>
        <v>4042487</v>
      </c>
      <c r="G14" s="11">
        <f>G15+G22+G32+G42</f>
        <v>432875</v>
      </c>
      <c r="H14" s="11">
        <f>H15+H22+H32+H42</f>
        <v>3609612</v>
      </c>
      <c r="I14" s="11">
        <f>I15+I22+I32+I42</f>
        <v>3557665</v>
      </c>
      <c r="J14" s="11">
        <f>J15+J22+J32+J42</f>
        <v>0</v>
      </c>
      <c r="K14" s="11">
        <f>F14-I14-J14</f>
        <v>484822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316000</v>
      </c>
      <c r="E15" s="11">
        <f>+E16</f>
        <v>310000</v>
      </c>
      <c r="F15" s="11">
        <f>G15+H15</f>
        <v>295184</v>
      </c>
      <c r="G15" s="11">
        <f>+G16</f>
        <v>0</v>
      </c>
      <c r="H15" s="11">
        <f>+H16</f>
        <v>295184</v>
      </c>
      <c r="I15" s="11">
        <f>+I16</f>
        <v>295184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316000</v>
      </c>
      <c r="E16" s="11">
        <f>E17+E19</f>
        <v>310000</v>
      </c>
      <c r="F16" s="11">
        <f>G16+H16</f>
        <v>295184</v>
      </c>
      <c r="G16" s="11">
        <f>G17+G19</f>
        <v>0</v>
      </c>
      <c r="H16" s="11">
        <f>H17+H19</f>
        <v>295184</v>
      </c>
      <c r="I16" s="11">
        <f>I17+I19</f>
        <v>295184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22000</v>
      </c>
      <c r="E17" s="11">
        <f>+E18</f>
        <v>22000</v>
      </c>
      <c r="F17" s="11">
        <f>G17+H17</f>
        <v>16902</v>
      </c>
      <c r="G17" s="11">
        <f>+G18</f>
        <v>0</v>
      </c>
      <c r="H17" s="11">
        <f>+H18</f>
        <v>16902</v>
      </c>
      <c r="I17" s="11">
        <f>+I18</f>
        <v>16902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22000</v>
      </c>
      <c r="E18" s="11">
        <v>22000</v>
      </c>
      <c r="F18" s="11">
        <f>G18+H18</f>
        <v>16902</v>
      </c>
      <c r="G18" s="11">
        <v>0</v>
      </c>
      <c r="H18" s="11">
        <v>16902</v>
      </c>
      <c r="I18" s="11">
        <v>16902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294000</v>
      </c>
      <c r="E19" s="11">
        <f>E20+E21</f>
        <v>288000</v>
      </c>
      <c r="F19" s="11">
        <f>G19+H19</f>
        <v>278282</v>
      </c>
      <c r="G19" s="11">
        <f>G20+G21</f>
        <v>0</v>
      </c>
      <c r="H19" s="11">
        <f>H20+H21</f>
        <v>278282</v>
      </c>
      <c r="I19" s="11">
        <f>I20+I21</f>
        <v>278282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147000</v>
      </c>
      <c r="E20" s="11">
        <v>147000</v>
      </c>
      <c r="F20" s="11">
        <f>G20+H20</f>
        <v>139674</v>
      </c>
      <c r="G20" s="11">
        <v>0</v>
      </c>
      <c r="H20" s="11">
        <v>139674</v>
      </c>
      <c r="I20" s="11">
        <v>139674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147000</v>
      </c>
      <c r="E21" s="11">
        <v>141000</v>
      </c>
      <c r="F21" s="11">
        <f>G21+H21</f>
        <v>138608</v>
      </c>
      <c r="G21" s="11">
        <v>0</v>
      </c>
      <c r="H21" s="11">
        <v>138608</v>
      </c>
      <c r="I21" s="11">
        <v>138608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391000</v>
      </c>
      <c r="E22" s="11">
        <f>E23</f>
        <v>471400</v>
      </c>
      <c r="F22" s="11">
        <f>G22+H22</f>
        <v>611618</v>
      </c>
      <c r="G22" s="11">
        <f>G23</f>
        <v>401594</v>
      </c>
      <c r="H22" s="11">
        <f>H23</f>
        <v>210024</v>
      </c>
      <c r="I22" s="11">
        <f>I23</f>
        <v>159258</v>
      </c>
      <c r="J22" s="11">
        <f>J23</f>
        <v>0</v>
      </c>
      <c r="K22" s="11">
        <f>F22-I22-J22</f>
        <v>452360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391000</v>
      </c>
      <c r="E23" s="11">
        <f>E24+E27+E31</f>
        <v>471400</v>
      </c>
      <c r="F23" s="11">
        <f>G23+H23</f>
        <v>611618</v>
      </c>
      <c r="G23" s="11">
        <f>G24+G27+G31</f>
        <v>401594</v>
      </c>
      <c r="H23" s="11">
        <f>H24+H27+H31</f>
        <v>210024</v>
      </c>
      <c r="I23" s="11">
        <f>I24+I27+I31</f>
        <v>159258</v>
      </c>
      <c r="J23" s="11">
        <f>J24+J27+J31</f>
        <v>0</v>
      </c>
      <c r="K23" s="11">
        <f>F23-I23-J23</f>
        <v>452360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48000</v>
      </c>
      <c r="E24" s="11">
        <f>E25+E26</f>
        <v>48000</v>
      </c>
      <c r="F24" s="11">
        <f>G24+H24</f>
        <v>49554</v>
      </c>
      <c r="G24" s="11">
        <f>G25+G26</f>
        <v>15620</v>
      </c>
      <c r="H24" s="11">
        <f>H25+H26</f>
        <v>33934</v>
      </c>
      <c r="I24" s="11">
        <f>I25+I26</f>
        <v>28728</v>
      </c>
      <c r="J24" s="11">
        <f>J25+J26</f>
        <v>0</v>
      </c>
      <c r="K24" s="11">
        <f>F24-I24-J24</f>
        <v>20826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28000</v>
      </c>
      <c r="E25" s="11">
        <v>28000</v>
      </c>
      <c r="F25" s="11">
        <f>G25+H25</f>
        <v>29718</v>
      </c>
      <c r="G25" s="11">
        <v>11729</v>
      </c>
      <c r="H25" s="11">
        <v>17989</v>
      </c>
      <c r="I25" s="11">
        <v>15983</v>
      </c>
      <c r="J25" s="11">
        <v>0</v>
      </c>
      <c r="K25" s="11">
        <f>F25-I25-J25</f>
        <v>13735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20000</v>
      </c>
      <c r="E26" s="11">
        <v>20000</v>
      </c>
      <c r="F26" s="11">
        <f>G26+H26</f>
        <v>19836</v>
      </c>
      <c r="G26" s="11">
        <v>3891</v>
      </c>
      <c r="H26" s="11">
        <v>15945</v>
      </c>
      <c r="I26" s="11">
        <v>12745</v>
      </c>
      <c r="J26" s="11">
        <v>0</v>
      </c>
      <c r="K26" s="11">
        <f>F26-I26-J26</f>
        <v>7091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341000</v>
      </c>
      <c r="E27" s="11">
        <f>E28+E29+E30</f>
        <v>421400</v>
      </c>
      <c r="F27" s="11">
        <f>G27+H27</f>
        <v>555430</v>
      </c>
      <c r="G27" s="11">
        <f>G28+G29+G30</f>
        <v>385974</v>
      </c>
      <c r="H27" s="11">
        <f>H28+H29+H30</f>
        <v>169456</v>
      </c>
      <c r="I27" s="11">
        <f>I28+I29+I30</f>
        <v>123896</v>
      </c>
      <c r="J27" s="11">
        <f>J28+J29+J30</f>
        <v>0</v>
      </c>
      <c r="K27" s="11">
        <f>F27-I27-J27</f>
        <v>431534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30000</v>
      </c>
      <c r="E28" s="11">
        <v>30000</v>
      </c>
      <c r="F28" s="11">
        <f>G28+H28</f>
        <v>62525</v>
      </c>
      <c r="G28" s="11">
        <v>29284</v>
      </c>
      <c r="H28" s="11">
        <v>33241</v>
      </c>
      <c r="I28" s="11">
        <v>27528</v>
      </c>
      <c r="J28" s="11">
        <v>0</v>
      </c>
      <c r="K28" s="11">
        <f>F28-I28-J28</f>
        <v>34997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</v>
      </c>
      <c r="E29" s="11">
        <v>4000</v>
      </c>
      <c r="F29" s="11">
        <f>G29+H29</f>
        <v>1594</v>
      </c>
      <c r="G29" s="11">
        <v>74</v>
      </c>
      <c r="H29" s="11">
        <v>1520</v>
      </c>
      <c r="I29" s="11">
        <v>954</v>
      </c>
      <c r="J29" s="11">
        <v>0</v>
      </c>
      <c r="K29" s="11">
        <f>F29-I29-J29</f>
        <v>640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307000</v>
      </c>
      <c r="E30" s="11">
        <v>387400</v>
      </c>
      <c r="F30" s="11">
        <f>G30+H30</f>
        <v>491311</v>
      </c>
      <c r="G30" s="11">
        <v>356616</v>
      </c>
      <c r="H30" s="11">
        <v>134695</v>
      </c>
      <c r="I30" s="11">
        <v>95414</v>
      </c>
      <c r="J30" s="11">
        <v>0</v>
      </c>
      <c r="K30" s="11">
        <f>F30-I30-J30</f>
        <v>395897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</v>
      </c>
      <c r="E31" s="11">
        <v>2000</v>
      </c>
      <c r="F31" s="11">
        <f>G31+H31</f>
        <v>6634</v>
      </c>
      <c r="G31" s="11">
        <v>0</v>
      </c>
      <c r="H31" s="11">
        <v>6634</v>
      </c>
      <c r="I31" s="11">
        <v>6634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1661000</v>
      </c>
      <c r="E32" s="11">
        <f>E33+E37</f>
        <v>3135000</v>
      </c>
      <c r="F32" s="11">
        <f>G32+H32</f>
        <v>3135672</v>
      </c>
      <c r="G32" s="11">
        <f>G33+G37</f>
        <v>31281</v>
      </c>
      <c r="H32" s="11">
        <f>H33+H37</f>
        <v>3104391</v>
      </c>
      <c r="I32" s="11">
        <f>I33+I37</f>
        <v>3103210</v>
      </c>
      <c r="J32" s="11">
        <f>J33+J37</f>
        <v>0</v>
      </c>
      <c r="K32" s="11">
        <f>F32-I32-J32</f>
        <v>32462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1592000</v>
      </c>
      <c r="E33" s="11">
        <f>+E34+E35+E36</f>
        <v>3066000</v>
      </c>
      <c r="F33" s="11">
        <f>G33+H33</f>
        <v>3059355</v>
      </c>
      <c r="G33" s="11">
        <f>+G34+G35+G36</f>
        <v>0</v>
      </c>
      <c r="H33" s="11">
        <f>+H34+H35+H36</f>
        <v>3059355</v>
      </c>
      <c r="I33" s="11">
        <f>+I34+I35+I36</f>
        <v>3059355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402000</v>
      </c>
      <c r="E34" s="11">
        <v>510000</v>
      </c>
      <c r="F34" s="11">
        <f>G34+H34</f>
        <v>503355</v>
      </c>
      <c r="G34" s="11">
        <v>0</v>
      </c>
      <c r="H34" s="11">
        <v>503355</v>
      </c>
      <c r="I34" s="11">
        <v>503355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30000</v>
      </c>
      <c r="E35" s="11">
        <v>30000</v>
      </c>
      <c r="F35" s="11">
        <f>G35+H35</f>
        <v>30000</v>
      </c>
      <c r="G35" s="11">
        <v>0</v>
      </c>
      <c r="H35" s="11">
        <v>30000</v>
      </c>
      <c r="I35" s="11">
        <v>30000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1160000</v>
      </c>
      <c r="E36" s="11">
        <v>2526000</v>
      </c>
      <c r="F36" s="11">
        <f>G36+H36</f>
        <v>2526000</v>
      </c>
      <c r="G36" s="11">
        <v>0</v>
      </c>
      <c r="H36" s="11">
        <v>2526000</v>
      </c>
      <c r="I36" s="11">
        <v>2526000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69000</v>
      </c>
      <c r="E37" s="11">
        <f>E38+E41</f>
        <v>69000</v>
      </c>
      <c r="F37" s="11">
        <f>G37+H37</f>
        <v>76317</v>
      </c>
      <c r="G37" s="11">
        <f>G38+G41</f>
        <v>31281</v>
      </c>
      <c r="H37" s="11">
        <f>H38+H41</f>
        <v>45036</v>
      </c>
      <c r="I37" s="11">
        <f>I38+I41</f>
        <v>43855</v>
      </c>
      <c r="J37" s="11">
        <f>J38+J41</f>
        <v>0</v>
      </c>
      <c r="K37" s="11">
        <f>F37-I37-J37</f>
        <v>32462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69000</v>
      </c>
      <c r="E38" s="11">
        <f>E39+E40</f>
        <v>69000</v>
      </c>
      <c r="F38" s="11">
        <f>G38+H38</f>
        <v>76144</v>
      </c>
      <c r="G38" s="11">
        <f>G39+G40</f>
        <v>31281</v>
      </c>
      <c r="H38" s="11">
        <f>H39+H40</f>
        <v>44863</v>
      </c>
      <c r="I38" s="11">
        <f>I39+I40</f>
        <v>43682</v>
      </c>
      <c r="J38" s="11">
        <f>J39+J40</f>
        <v>0</v>
      </c>
      <c r="K38" s="11">
        <f>F38-I38-J38</f>
        <v>32462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65000</v>
      </c>
      <c r="E39" s="11">
        <v>65000</v>
      </c>
      <c r="F39" s="11">
        <f>G39+H39</f>
        <v>71568</v>
      </c>
      <c r="G39" s="11">
        <v>30397</v>
      </c>
      <c r="H39" s="11">
        <v>41171</v>
      </c>
      <c r="I39" s="11">
        <v>41004</v>
      </c>
      <c r="J39" s="11">
        <v>0</v>
      </c>
      <c r="K39" s="11">
        <f>F39-I39-J39</f>
        <v>30564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4000</v>
      </c>
      <c r="E40" s="11">
        <v>4000</v>
      </c>
      <c r="F40" s="11">
        <f>G40+H40</f>
        <v>4576</v>
      </c>
      <c r="G40" s="11">
        <v>884</v>
      </c>
      <c r="H40" s="11">
        <v>3692</v>
      </c>
      <c r="I40" s="11">
        <v>2678</v>
      </c>
      <c r="J40" s="11">
        <v>0</v>
      </c>
      <c r="K40" s="11">
        <f>F40-I40-J40</f>
        <v>1898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173</v>
      </c>
      <c r="G41" s="11">
        <v>0</v>
      </c>
      <c r="H41" s="11">
        <v>173</v>
      </c>
      <c r="I41" s="11">
        <v>173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13</v>
      </c>
      <c r="G42" s="11">
        <f>G43</f>
        <v>0</v>
      </c>
      <c r="H42" s="11">
        <f>H43</f>
        <v>13</v>
      </c>
      <c r="I42" s="11">
        <f>I43</f>
        <v>13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13</v>
      </c>
      <c r="G43" s="11">
        <f>G44</f>
        <v>0</v>
      </c>
      <c r="H43" s="11">
        <f>H44</f>
        <v>13</v>
      </c>
      <c r="I43" s="11">
        <f>I44</f>
        <v>13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13</v>
      </c>
      <c r="G44" s="11">
        <v>0</v>
      </c>
      <c r="H44" s="11">
        <v>13</v>
      </c>
      <c r="I44" s="11">
        <v>13</v>
      </c>
      <c r="J44" s="11"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660000</v>
      </c>
      <c r="E45" s="11">
        <f>E46+E50</f>
        <v>1009600</v>
      </c>
      <c r="F45" s="11">
        <f>G45+H45</f>
        <v>609062</v>
      </c>
      <c r="G45" s="11">
        <f>G46+G50</f>
        <v>307087</v>
      </c>
      <c r="H45" s="11">
        <f>H46+H50</f>
        <v>301975</v>
      </c>
      <c r="I45" s="11">
        <f>I46+I50</f>
        <v>212181</v>
      </c>
      <c r="J45" s="11">
        <f>J46+J50</f>
        <v>0</v>
      </c>
      <c r="K45" s="11">
        <f>F45-I45-J45</f>
        <v>396881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60000</v>
      </c>
      <c r="E46" s="11">
        <f>E47</f>
        <v>60000</v>
      </c>
      <c r="F46" s="11">
        <f>G46+H46</f>
        <v>91531</v>
      </c>
      <c r="G46" s="11">
        <f>G47</f>
        <v>48971</v>
      </c>
      <c r="H46" s="11">
        <f>H47</f>
        <v>42560</v>
      </c>
      <c r="I46" s="11">
        <f>I47</f>
        <v>40220</v>
      </c>
      <c r="J46" s="11">
        <f>J47</f>
        <v>0</v>
      </c>
      <c r="K46" s="11">
        <f>F46-I46-J46</f>
        <v>51311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60000</v>
      </c>
      <c r="E47" s="11">
        <f>+E48</f>
        <v>60000</v>
      </c>
      <c r="F47" s="11">
        <f>G47+H47</f>
        <v>91531</v>
      </c>
      <c r="G47" s="11">
        <f>+G48</f>
        <v>48971</v>
      </c>
      <c r="H47" s="11">
        <f>+H48</f>
        <v>42560</v>
      </c>
      <c r="I47" s="11">
        <f>+I48</f>
        <v>40220</v>
      </c>
      <c r="J47" s="11">
        <f>+J48</f>
        <v>0</v>
      </c>
      <c r="K47" s="11">
        <f>F47-I47-J47</f>
        <v>51311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60000</v>
      </c>
      <c r="E48" s="11">
        <f>E49</f>
        <v>60000</v>
      </c>
      <c r="F48" s="11">
        <f>G48+H48</f>
        <v>91531</v>
      </c>
      <c r="G48" s="11">
        <f>G49</f>
        <v>48971</v>
      </c>
      <c r="H48" s="11">
        <f>H49</f>
        <v>42560</v>
      </c>
      <c r="I48" s="11">
        <f>I49</f>
        <v>40220</v>
      </c>
      <c r="J48" s="11">
        <f>J49</f>
        <v>0</v>
      </c>
      <c r="K48" s="11">
        <f>F48-I48-J48</f>
        <v>51311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60000</v>
      </c>
      <c r="E49" s="11">
        <v>60000</v>
      </c>
      <c r="F49" s="11">
        <f>G49+H49</f>
        <v>91531</v>
      </c>
      <c r="G49" s="11">
        <v>48971</v>
      </c>
      <c r="H49" s="11">
        <v>42560</v>
      </c>
      <c r="I49" s="11">
        <v>40220</v>
      </c>
      <c r="J49" s="11">
        <v>0</v>
      </c>
      <c r="K49" s="11">
        <f>F49-I49-J49</f>
        <v>51311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+D51+D54</f>
        <v>600000</v>
      </c>
      <c r="E50" s="11">
        <f>+E51+E54</f>
        <v>949600</v>
      </c>
      <c r="F50" s="11">
        <f>G50+H50</f>
        <v>517531</v>
      </c>
      <c r="G50" s="11">
        <f>+G51+G54</f>
        <v>258116</v>
      </c>
      <c r="H50" s="11">
        <f>+H51+H54</f>
        <v>259415</v>
      </c>
      <c r="I50" s="11">
        <f>+I51+I54</f>
        <v>171961</v>
      </c>
      <c r="J50" s="11">
        <f>+J51+J54</f>
        <v>0</v>
      </c>
      <c r="K50" s="11">
        <f>F50-I50-J50</f>
        <v>345570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400000</v>
      </c>
      <c r="E51" s="11">
        <f>E52</f>
        <v>400000</v>
      </c>
      <c r="F51" s="11">
        <f>G51+H51</f>
        <v>365308</v>
      </c>
      <c r="G51" s="11">
        <f>G52</f>
        <v>258077</v>
      </c>
      <c r="H51" s="11">
        <f>H52</f>
        <v>107231</v>
      </c>
      <c r="I51" s="11">
        <f>I52</f>
        <v>39401</v>
      </c>
      <c r="J51" s="11">
        <f>J52</f>
        <v>0</v>
      </c>
      <c r="K51" s="11">
        <f>F51-I51-J51</f>
        <v>325907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400000</v>
      </c>
      <c r="E52" s="11">
        <f>E53</f>
        <v>400000</v>
      </c>
      <c r="F52" s="11">
        <f>G52+H52</f>
        <v>365308</v>
      </c>
      <c r="G52" s="11">
        <f>G53</f>
        <v>258077</v>
      </c>
      <c r="H52" s="11">
        <f>H53</f>
        <v>107231</v>
      </c>
      <c r="I52" s="11">
        <f>I53</f>
        <v>39401</v>
      </c>
      <c r="J52" s="11">
        <f>J53</f>
        <v>0</v>
      </c>
      <c r="K52" s="11">
        <f>F52-I52-J52</f>
        <v>325907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400000</v>
      </c>
      <c r="E53" s="11">
        <v>400000</v>
      </c>
      <c r="F53" s="11">
        <f>G53+H53</f>
        <v>365308</v>
      </c>
      <c r="G53" s="11">
        <v>258077</v>
      </c>
      <c r="H53" s="11">
        <v>107231</v>
      </c>
      <c r="I53" s="11">
        <v>39401</v>
      </c>
      <c r="J53" s="11">
        <v>0</v>
      </c>
      <c r="K53" s="11">
        <f>F53-I53-J53</f>
        <v>325907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+D55+D56</f>
        <v>200000</v>
      </c>
      <c r="E54" s="11">
        <f>+E55+E56</f>
        <v>549600</v>
      </c>
      <c r="F54" s="11">
        <f>G54+H54</f>
        <v>152223</v>
      </c>
      <c r="G54" s="11">
        <f>+G55+G56</f>
        <v>39</v>
      </c>
      <c r="H54" s="11">
        <f>+H55+H56</f>
        <v>152184</v>
      </c>
      <c r="I54" s="11">
        <f>+I55+I56</f>
        <v>132560</v>
      </c>
      <c r="J54" s="11">
        <f>+J55+J56</f>
        <v>0</v>
      </c>
      <c r="K54" s="11">
        <f>F54-I54-J54</f>
        <v>19663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19809</v>
      </c>
      <c r="G55" s="11">
        <v>0</v>
      </c>
      <c r="H55" s="11">
        <v>19809</v>
      </c>
      <c r="I55" s="11">
        <v>275</v>
      </c>
      <c r="J55" s="11">
        <v>0</v>
      </c>
      <c r="K55" s="11">
        <f>F55-I55-J55</f>
        <v>19534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200000</v>
      </c>
      <c r="E56" s="11">
        <v>549600</v>
      </c>
      <c r="F56" s="11">
        <f>G56+H56</f>
        <v>132414</v>
      </c>
      <c r="G56" s="11">
        <v>39</v>
      </c>
      <c r="H56" s="11">
        <v>132375</v>
      </c>
      <c r="I56" s="11">
        <v>132285</v>
      </c>
      <c r="J56" s="11">
        <v>0</v>
      </c>
      <c r="K56" s="11">
        <f>F56-I56-J56</f>
        <v>129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-221000</v>
      </c>
      <c r="E57" s="11">
        <v>-1242000</v>
      </c>
      <c r="F57" s="11">
        <f>G57+H57</f>
        <v>-1241911</v>
      </c>
      <c r="G57" s="11">
        <v>0</v>
      </c>
      <c r="H57" s="11">
        <v>-1241911</v>
      </c>
      <c r="I57" s="11">
        <v>-1241911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221000</v>
      </c>
      <c r="E58" s="11">
        <v>1242000</v>
      </c>
      <c r="F58" s="11">
        <f>G58+H58</f>
        <v>1241911</v>
      </c>
      <c r="G58" s="11">
        <v>0</v>
      </c>
      <c r="H58" s="11">
        <v>1241911</v>
      </c>
      <c r="I58" s="11">
        <v>1241911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5492000</v>
      </c>
      <c r="E59" s="11">
        <f>E60</f>
        <v>5990200</v>
      </c>
      <c r="F59" s="11">
        <f>G59+H59</f>
        <v>518483</v>
      </c>
      <c r="G59" s="11">
        <f>G60</f>
        <v>0</v>
      </c>
      <c r="H59" s="11">
        <f>H60</f>
        <v>518483</v>
      </c>
      <c r="I59" s="11">
        <f>I60</f>
        <v>518483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D61+D66</f>
        <v>5492000</v>
      </c>
      <c r="E60" s="11">
        <f>E61+E66</f>
        <v>5990200</v>
      </c>
      <c r="F60" s="11">
        <f>G60+H60</f>
        <v>518483</v>
      </c>
      <c r="G60" s="11">
        <f>G61+G66</f>
        <v>0</v>
      </c>
      <c r="H60" s="11">
        <f>H61+H66</f>
        <v>518483</v>
      </c>
      <c r="I60" s="11">
        <f>I61+I66</f>
        <v>518483</v>
      </c>
      <c r="J60" s="11">
        <f>J61+J66</f>
        <v>0</v>
      </c>
      <c r="K60" s="11">
        <f>F60-I60-J60</f>
        <v>0</v>
      </c>
    </row>
    <row r="61" spans="1:11" s="6" customFormat="1" ht="96" x14ac:dyDescent="0.25">
      <c r="A61" s="10" t="s">
        <v>169</v>
      </c>
      <c r="B61" s="10" t="s">
        <v>170</v>
      </c>
      <c r="C61" s="10" t="s">
        <v>171</v>
      </c>
      <c r="D61" s="11">
        <f>+D62+D63+D64+D65</f>
        <v>5332000</v>
      </c>
      <c r="E61" s="11">
        <f>+E62+E63+E64+E65</f>
        <v>5332000</v>
      </c>
      <c r="F61" s="11">
        <f>G61+H61</f>
        <v>3376</v>
      </c>
      <c r="G61" s="11">
        <f>+G62+G63+G64+G65</f>
        <v>0</v>
      </c>
      <c r="H61" s="11">
        <f>+H62+H63+H64+H65</f>
        <v>3376</v>
      </c>
      <c r="I61" s="11">
        <f>+I62+I63+I64+I65</f>
        <v>3376</v>
      </c>
      <c r="J61" s="11">
        <f>+J62+J63+J64+J65</f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170000</v>
      </c>
      <c r="E62" s="11">
        <v>170000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250000</v>
      </c>
      <c r="E63" s="11">
        <v>250000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12000</v>
      </c>
      <c r="E64" s="11">
        <v>12000</v>
      </c>
      <c r="F64" s="11">
        <f>G64+H64</f>
        <v>3376</v>
      </c>
      <c r="G64" s="11">
        <v>0</v>
      </c>
      <c r="H64" s="11">
        <v>3376</v>
      </c>
      <c r="I64" s="11">
        <v>3376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4900000</v>
      </c>
      <c r="E65" s="11">
        <v>4900000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f>+D67+D68+D69</f>
        <v>160000</v>
      </c>
      <c r="E66" s="11">
        <f>+E67+E68+E69</f>
        <v>658200</v>
      </c>
      <c r="F66" s="11">
        <f>G66+H66</f>
        <v>515107</v>
      </c>
      <c r="G66" s="11">
        <f>+G67+G68+G69</f>
        <v>0</v>
      </c>
      <c r="H66" s="11">
        <f>+H67+H68+H69</f>
        <v>515107</v>
      </c>
      <c r="I66" s="11">
        <f>+I67+I68+I69</f>
        <v>515107</v>
      </c>
      <c r="J66" s="11">
        <f>+J67+J68+J69</f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390000</v>
      </c>
      <c r="F67" s="11">
        <f>G67+H67</f>
        <v>390000</v>
      </c>
      <c r="G67" s="11">
        <v>0</v>
      </c>
      <c r="H67" s="11">
        <v>390000</v>
      </c>
      <c r="I67" s="11">
        <v>390000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108200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160000</v>
      </c>
      <c r="E69" s="11">
        <v>160000</v>
      </c>
      <c r="F69" s="11">
        <f>G69+H69</f>
        <v>125107</v>
      </c>
      <c r="G69" s="11">
        <v>0</v>
      </c>
      <c r="H69" s="11">
        <v>125107</v>
      </c>
      <c r="I69" s="11">
        <v>125107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+D71</f>
        <v>0</v>
      </c>
      <c r="E70" s="11">
        <f>+E71</f>
        <v>146000</v>
      </c>
      <c r="F70" s="11">
        <f>G70+H70</f>
        <v>0</v>
      </c>
      <c r="G70" s="11">
        <f>+G71</f>
        <v>0</v>
      </c>
      <c r="H70" s="11">
        <f>+H71</f>
        <v>0</v>
      </c>
      <c r="I70" s="11">
        <f>+I71</f>
        <v>0</v>
      </c>
      <c r="J70" s="11">
        <f>+J71</f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D72</f>
        <v>0</v>
      </c>
      <c r="E71" s="11">
        <f>E72</f>
        <v>146000</v>
      </c>
      <c r="F71" s="11">
        <f>G71+H71</f>
        <v>0</v>
      </c>
      <c r="G71" s="11">
        <f>G72</f>
        <v>0</v>
      </c>
      <c r="H71" s="11">
        <f>H72</f>
        <v>0</v>
      </c>
      <c r="I71" s="11">
        <f>I72</f>
        <v>0</v>
      </c>
      <c r="J71" s="11">
        <f>J72</f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0</v>
      </c>
      <c r="E72" s="11">
        <v>146000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/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/>
      <c r="F75" s="3"/>
      <c r="G75" s="3"/>
      <c r="H75" s="3"/>
      <c r="I75" s="3" t="s">
        <v>208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14938-C2FB-4677-8459-0C66E3B2F6EE}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210</v>
      </c>
      <c r="C11" s="10" t="s">
        <v>21</v>
      </c>
      <c r="D11" s="11">
        <f>D12+D58</f>
        <v>2979000</v>
      </c>
      <c r="E11" s="11">
        <f>E12+E58</f>
        <v>4246000</v>
      </c>
      <c r="F11" s="11">
        <f>G11+H11</f>
        <v>3928121</v>
      </c>
      <c r="G11" s="11">
        <f>G12+G58</f>
        <v>739962</v>
      </c>
      <c r="H11" s="11">
        <f>H12+H58</f>
        <v>3188159</v>
      </c>
      <c r="I11" s="11">
        <f>I12+I58</f>
        <v>3046418</v>
      </c>
      <c r="J11" s="11">
        <f>J12+J58</f>
        <v>0</v>
      </c>
      <c r="K11" s="11">
        <f>F11-I11-J11</f>
        <v>881703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2807000</v>
      </c>
      <c r="E12" s="11">
        <f>E13+E44</f>
        <v>3684000</v>
      </c>
      <c r="F12" s="11">
        <f>G12+H12</f>
        <v>3409638</v>
      </c>
      <c r="G12" s="11">
        <f>G13+G44</f>
        <v>739962</v>
      </c>
      <c r="H12" s="11">
        <f>H13+H44</f>
        <v>2669676</v>
      </c>
      <c r="I12" s="11">
        <f>I13+I44</f>
        <v>2527935</v>
      </c>
      <c r="J12" s="11">
        <f>J13+J44</f>
        <v>0</v>
      </c>
      <c r="K12" s="11">
        <f>F12-I12-J12</f>
        <v>881703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2368000</v>
      </c>
      <c r="E13" s="11">
        <f>E14+E21+E31+E41</f>
        <v>3916400</v>
      </c>
      <c r="F13" s="11">
        <f>G13+H13</f>
        <v>4042487</v>
      </c>
      <c r="G13" s="11">
        <f>G14+G21+G31+G41</f>
        <v>432875</v>
      </c>
      <c r="H13" s="11">
        <f>H14+H21+H31+H41</f>
        <v>3609612</v>
      </c>
      <c r="I13" s="11">
        <f>I14+I21+I31+I41</f>
        <v>3557665</v>
      </c>
      <c r="J13" s="11">
        <f>J14+J21+J31+J41</f>
        <v>0</v>
      </c>
      <c r="K13" s="11">
        <f>F13-I13-J13</f>
        <v>484822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316000</v>
      </c>
      <c r="E14" s="11">
        <f>+E15</f>
        <v>310000</v>
      </c>
      <c r="F14" s="11">
        <f>G14+H14</f>
        <v>295184</v>
      </c>
      <c r="G14" s="11">
        <f>+G15</f>
        <v>0</v>
      </c>
      <c r="H14" s="11">
        <f>+H15</f>
        <v>295184</v>
      </c>
      <c r="I14" s="11">
        <f>+I15</f>
        <v>295184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211</v>
      </c>
      <c r="B15" s="10" t="s">
        <v>35</v>
      </c>
      <c r="C15" s="10" t="s">
        <v>36</v>
      </c>
      <c r="D15" s="11">
        <f>D16+D18</f>
        <v>316000</v>
      </c>
      <c r="E15" s="11">
        <f>E16+E18</f>
        <v>310000</v>
      </c>
      <c r="F15" s="11">
        <f>G15+H15</f>
        <v>295184</v>
      </c>
      <c r="G15" s="11">
        <f>G16+G18</f>
        <v>0</v>
      </c>
      <c r="H15" s="11">
        <f>H16+H18</f>
        <v>295184</v>
      </c>
      <c r="I15" s="11">
        <f>I16+I18</f>
        <v>295184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22000</v>
      </c>
      <c r="E16" s="11">
        <f>+E17</f>
        <v>22000</v>
      </c>
      <c r="F16" s="11">
        <f>G16+H16</f>
        <v>16902</v>
      </c>
      <c r="G16" s="11">
        <f>+G17</f>
        <v>0</v>
      </c>
      <c r="H16" s="11">
        <f>+H17</f>
        <v>16902</v>
      </c>
      <c r="I16" s="11">
        <f>+I17</f>
        <v>16902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212</v>
      </c>
      <c r="B17" s="10" t="s">
        <v>41</v>
      </c>
      <c r="C17" s="10" t="s">
        <v>42</v>
      </c>
      <c r="D17" s="11">
        <v>22000</v>
      </c>
      <c r="E17" s="11">
        <v>22000</v>
      </c>
      <c r="F17" s="11">
        <f>G17+H17</f>
        <v>16902</v>
      </c>
      <c r="G17" s="11">
        <v>0</v>
      </c>
      <c r="H17" s="11">
        <v>16902</v>
      </c>
      <c r="I17" s="11">
        <v>16902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294000</v>
      </c>
      <c r="E18" s="11">
        <f>E19+E20</f>
        <v>288000</v>
      </c>
      <c r="F18" s="11">
        <f>G18+H18</f>
        <v>278282</v>
      </c>
      <c r="G18" s="11">
        <f>G19+G20</f>
        <v>0</v>
      </c>
      <c r="H18" s="11">
        <f>H19+H20</f>
        <v>278282</v>
      </c>
      <c r="I18" s="11">
        <f>I19+I20</f>
        <v>278282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147000</v>
      </c>
      <c r="E19" s="11">
        <v>147000</v>
      </c>
      <c r="F19" s="11">
        <f>G19+H19</f>
        <v>139674</v>
      </c>
      <c r="G19" s="11">
        <v>0</v>
      </c>
      <c r="H19" s="11">
        <v>139674</v>
      </c>
      <c r="I19" s="11">
        <v>139674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147000</v>
      </c>
      <c r="E20" s="11">
        <v>141000</v>
      </c>
      <c r="F20" s="11">
        <f>G20+H20</f>
        <v>138608</v>
      </c>
      <c r="G20" s="11">
        <v>0</v>
      </c>
      <c r="H20" s="11">
        <v>138608</v>
      </c>
      <c r="I20" s="11">
        <v>138608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213</v>
      </c>
      <c r="B21" s="10" t="s">
        <v>53</v>
      </c>
      <c r="C21" s="10" t="s">
        <v>54</v>
      </c>
      <c r="D21" s="11">
        <f>D22</f>
        <v>391000</v>
      </c>
      <c r="E21" s="11">
        <f>E22</f>
        <v>471400</v>
      </c>
      <c r="F21" s="11">
        <f>G21+H21</f>
        <v>611618</v>
      </c>
      <c r="G21" s="11">
        <f>G22</f>
        <v>401594</v>
      </c>
      <c r="H21" s="11">
        <f>H22</f>
        <v>210024</v>
      </c>
      <c r="I21" s="11">
        <f>I22</f>
        <v>159258</v>
      </c>
      <c r="J21" s="11">
        <f>J22</f>
        <v>0</v>
      </c>
      <c r="K21" s="11">
        <f>F21-I21-J21</f>
        <v>452360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391000</v>
      </c>
      <c r="E22" s="11">
        <f>E23+E26+E30</f>
        <v>471400</v>
      </c>
      <c r="F22" s="11">
        <f>G22+H22</f>
        <v>611618</v>
      </c>
      <c r="G22" s="11">
        <f>G23+G26+G30</f>
        <v>401594</v>
      </c>
      <c r="H22" s="11">
        <f>H23+H26+H30</f>
        <v>210024</v>
      </c>
      <c r="I22" s="11">
        <f>I23+I26+I30</f>
        <v>159258</v>
      </c>
      <c r="J22" s="11">
        <f>J23+J26+J30</f>
        <v>0</v>
      </c>
      <c r="K22" s="11">
        <f>F22-I22-J22</f>
        <v>452360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48000</v>
      </c>
      <c r="E23" s="11">
        <f>E24+E25</f>
        <v>48000</v>
      </c>
      <c r="F23" s="11">
        <f>G23+H23</f>
        <v>49554</v>
      </c>
      <c r="G23" s="11">
        <f>G24+G25</f>
        <v>15620</v>
      </c>
      <c r="H23" s="11">
        <f>H24+H25</f>
        <v>33934</v>
      </c>
      <c r="I23" s="11">
        <f>I24+I25</f>
        <v>28728</v>
      </c>
      <c r="J23" s="11">
        <f>J24+J25</f>
        <v>0</v>
      </c>
      <c r="K23" s="11">
        <f>F23-I23-J23</f>
        <v>20826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28000</v>
      </c>
      <c r="E24" s="11">
        <v>28000</v>
      </c>
      <c r="F24" s="11">
        <f>G24+H24</f>
        <v>29718</v>
      </c>
      <c r="G24" s="11">
        <v>11729</v>
      </c>
      <c r="H24" s="11">
        <v>17989</v>
      </c>
      <c r="I24" s="11">
        <v>15983</v>
      </c>
      <c r="J24" s="11">
        <v>0</v>
      </c>
      <c r="K24" s="11">
        <f>F24-I24-J24</f>
        <v>13735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20000</v>
      </c>
      <c r="E25" s="11">
        <v>20000</v>
      </c>
      <c r="F25" s="11">
        <f>G25+H25</f>
        <v>19836</v>
      </c>
      <c r="G25" s="11">
        <v>3891</v>
      </c>
      <c r="H25" s="11">
        <v>15945</v>
      </c>
      <c r="I25" s="11">
        <v>12745</v>
      </c>
      <c r="J25" s="11">
        <v>0</v>
      </c>
      <c r="K25" s="11">
        <f>F25-I25-J25</f>
        <v>7091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341000</v>
      </c>
      <c r="E26" s="11">
        <f>E27+E28+E29</f>
        <v>421400</v>
      </c>
      <c r="F26" s="11">
        <f>G26+H26</f>
        <v>555430</v>
      </c>
      <c r="G26" s="11">
        <f>G27+G28+G29</f>
        <v>385974</v>
      </c>
      <c r="H26" s="11">
        <f>H27+H28+H29</f>
        <v>169456</v>
      </c>
      <c r="I26" s="11">
        <f>I27+I28+I29</f>
        <v>123896</v>
      </c>
      <c r="J26" s="11">
        <f>J27+J28+J29</f>
        <v>0</v>
      </c>
      <c r="K26" s="11">
        <f>F26-I26-J26</f>
        <v>431534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30000</v>
      </c>
      <c r="E27" s="11">
        <v>30000</v>
      </c>
      <c r="F27" s="11">
        <f>G27+H27</f>
        <v>62525</v>
      </c>
      <c r="G27" s="11">
        <v>29284</v>
      </c>
      <c r="H27" s="11">
        <v>33241</v>
      </c>
      <c r="I27" s="11">
        <v>27528</v>
      </c>
      <c r="J27" s="11">
        <v>0</v>
      </c>
      <c r="K27" s="11">
        <f>F27-I27-J27</f>
        <v>34997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</v>
      </c>
      <c r="E28" s="11">
        <v>4000</v>
      </c>
      <c r="F28" s="11">
        <f>G28+H28</f>
        <v>1594</v>
      </c>
      <c r="G28" s="11">
        <v>74</v>
      </c>
      <c r="H28" s="11">
        <v>1520</v>
      </c>
      <c r="I28" s="11">
        <v>954</v>
      </c>
      <c r="J28" s="11">
        <v>0</v>
      </c>
      <c r="K28" s="11">
        <f>F28-I28-J28</f>
        <v>640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307000</v>
      </c>
      <c r="E29" s="11">
        <v>387400</v>
      </c>
      <c r="F29" s="11">
        <f>G29+H29</f>
        <v>491311</v>
      </c>
      <c r="G29" s="11">
        <v>356616</v>
      </c>
      <c r="H29" s="11">
        <v>134695</v>
      </c>
      <c r="I29" s="11">
        <v>95414</v>
      </c>
      <c r="J29" s="11">
        <v>0</v>
      </c>
      <c r="K29" s="11">
        <f>F29-I29-J29</f>
        <v>395897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2000</v>
      </c>
      <c r="E30" s="11">
        <v>2000</v>
      </c>
      <c r="F30" s="11">
        <f>G30+H30</f>
        <v>6634</v>
      </c>
      <c r="G30" s="11">
        <v>0</v>
      </c>
      <c r="H30" s="11">
        <v>6634</v>
      </c>
      <c r="I30" s="11">
        <v>6634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214</v>
      </c>
      <c r="B31" s="10" t="s">
        <v>83</v>
      </c>
      <c r="C31" s="10" t="s">
        <v>84</v>
      </c>
      <c r="D31" s="11">
        <f>D32+D36</f>
        <v>1661000</v>
      </c>
      <c r="E31" s="11">
        <f>E32+E36</f>
        <v>3135000</v>
      </c>
      <c r="F31" s="11">
        <f>G31+H31</f>
        <v>3135672</v>
      </c>
      <c r="G31" s="11">
        <f>G32+G36</f>
        <v>31281</v>
      </c>
      <c r="H31" s="11">
        <f>H32+H36</f>
        <v>3104391</v>
      </c>
      <c r="I31" s="11">
        <f>I32+I36</f>
        <v>3103210</v>
      </c>
      <c r="J31" s="11">
        <f>J32+J36</f>
        <v>0</v>
      </c>
      <c r="K31" s="11">
        <f>F31-I31-J31</f>
        <v>32462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1592000</v>
      </c>
      <c r="E32" s="11">
        <f>+E33+E34+E35</f>
        <v>3066000</v>
      </c>
      <c r="F32" s="11">
        <f>G32+H32</f>
        <v>3059355</v>
      </c>
      <c r="G32" s="11">
        <f>+G33+G34+G35</f>
        <v>0</v>
      </c>
      <c r="H32" s="11">
        <f>+H33+H34+H35</f>
        <v>3059355</v>
      </c>
      <c r="I32" s="11">
        <f>+I33+I34+I35</f>
        <v>3059355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215</v>
      </c>
      <c r="B33" s="10" t="s">
        <v>89</v>
      </c>
      <c r="C33" s="10" t="s">
        <v>90</v>
      </c>
      <c r="D33" s="11">
        <v>402000</v>
      </c>
      <c r="E33" s="11">
        <v>510000</v>
      </c>
      <c r="F33" s="11">
        <f>G33+H33</f>
        <v>503355</v>
      </c>
      <c r="G33" s="11">
        <v>0</v>
      </c>
      <c r="H33" s="11">
        <v>503355</v>
      </c>
      <c r="I33" s="11">
        <v>503355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216</v>
      </c>
      <c r="B34" s="10" t="s">
        <v>92</v>
      </c>
      <c r="C34" s="10" t="s">
        <v>93</v>
      </c>
      <c r="D34" s="11">
        <v>30000</v>
      </c>
      <c r="E34" s="11">
        <v>30000</v>
      </c>
      <c r="F34" s="11">
        <f>G34+H34</f>
        <v>30000</v>
      </c>
      <c r="G34" s="11">
        <v>0</v>
      </c>
      <c r="H34" s="11">
        <v>30000</v>
      </c>
      <c r="I34" s="11">
        <v>30000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1160000</v>
      </c>
      <c r="E35" s="11">
        <v>2526000</v>
      </c>
      <c r="F35" s="11">
        <f>G35+H35</f>
        <v>2526000</v>
      </c>
      <c r="G35" s="11">
        <v>0</v>
      </c>
      <c r="H35" s="11">
        <v>2526000</v>
      </c>
      <c r="I35" s="11">
        <v>2526000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217</v>
      </c>
      <c r="B36" s="10" t="s">
        <v>98</v>
      </c>
      <c r="C36" s="10" t="s">
        <v>99</v>
      </c>
      <c r="D36" s="11">
        <f>D37+D40</f>
        <v>69000</v>
      </c>
      <c r="E36" s="11">
        <f>E37+E40</f>
        <v>69000</v>
      </c>
      <c r="F36" s="11">
        <f>G36+H36</f>
        <v>76317</v>
      </c>
      <c r="G36" s="11">
        <f>G37+G40</f>
        <v>31281</v>
      </c>
      <c r="H36" s="11">
        <f>H37+H40</f>
        <v>45036</v>
      </c>
      <c r="I36" s="11">
        <f>I37+I40</f>
        <v>43855</v>
      </c>
      <c r="J36" s="11">
        <f>J37+J40</f>
        <v>0</v>
      </c>
      <c r="K36" s="11">
        <f>F36-I36-J36</f>
        <v>32462</v>
      </c>
    </row>
    <row r="37" spans="1:11" s="6" customFormat="1" ht="22.5" x14ac:dyDescent="0.25">
      <c r="A37" s="10" t="s">
        <v>218</v>
      </c>
      <c r="B37" s="10" t="s">
        <v>101</v>
      </c>
      <c r="C37" s="10" t="s">
        <v>102</v>
      </c>
      <c r="D37" s="11">
        <f>D38+D39</f>
        <v>69000</v>
      </c>
      <c r="E37" s="11">
        <f>E38+E39</f>
        <v>69000</v>
      </c>
      <c r="F37" s="11">
        <f>G37+H37</f>
        <v>76144</v>
      </c>
      <c r="G37" s="11">
        <f>G38+G39</f>
        <v>31281</v>
      </c>
      <c r="H37" s="11">
        <f>H38+H39</f>
        <v>44863</v>
      </c>
      <c r="I37" s="11">
        <f>I38+I39</f>
        <v>43682</v>
      </c>
      <c r="J37" s="11">
        <f>J38+J39</f>
        <v>0</v>
      </c>
      <c r="K37" s="11">
        <f>F37-I37-J37</f>
        <v>32462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65000</v>
      </c>
      <c r="E38" s="11">
        <v>65000</v>
      </c>
      <c r="F38" s="11">
        <f>G38+H38</f>
        <v>71568</v>
      </c>
      <c r="G38" s="11">
        <v>30397</v>
      </c>
      <c r="H38" s="11">
        <v>41171</v>
      </c>
      <c r="I38" s="11">
        <v>41004</v>
      </c>
      <c r="J38" s="11">
        <v>0</v>
      </c>
      <c r="K38" s="11">
        <f>F38-I38-J38</f>
        <v>30564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4000</v>
      </c>
      <c r="E39" s="11">
        <v>4000</v>
      </c>
      <c r="F39" s="11">
        <f>G39+H39</f>
        <v>4576</v>
      </c>
      <c r="G39" s="11">
        <v>884</v>
      </c>
      <c r="H39" s="11">
        <v>3692</v>
      </c>
      <c r="I39" s="11">
        <v>2678</v>
      </c>
      <c r="J39" s="11">
        <v>0</v>
      </c>
      <c r="K39" s="11">
        <f>F39-I39-J39</f>
        <v>1898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173</v>
      </c>
      <c r="G40" s="11">
        <v>0</v>
      </c>
      <c r="H40" s="11">
        <v>173</v>
      </c>
      <c r="I40" s="11">
        <v>173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13</v>
      </c>
      <c r="G41" s="11">
        <f>G42</f>
        <v>0</v>
      </c>
      <c r="H41" s="11">
        <f>H42</f>
        <v>13</v>
      </c>
      <c r="I41" s="11">
        <f>I42</f>
        <v>13</v>
      </c>
      <c r="J41" s="11">
        <f>J42</f>
        <v>0</v>
      </c>
      <c r="K41" s="11">
        <f>F41-I41-J41</f>
        <v>0</v>
      </c>
    </row>
    <row r="42" spans="1:11" s="6" customFormat="1" x14ac:dyDescent="0.25">
      <c r="A42" s="10" t="s">
        <v>219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13</v>
      </c>
      <c r="G42" s="11">
        <f>G43</f>
        <v>0</v>
      </c>
      <c r="H42" s="11">
        <f>H43</f>
        <v>13</v>
      </c>
      <c r="I42" s="11">
        <f>I43</f>
        <v>13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0</v>
      </c>
      <c r="E43" s="11">
        <v>0</v>
      </c>
      <c r="F43" s="11">
        <f>G43+H43</f>
        <v>13</v>
      </c>
      <c r="G43" s="11">
        <v>0</v>
      </c>
      <c r="H43" s="11">
        <v>13</v>
      </c>
      <c r="I43" s="11">
        <v>13</v>
      </c>
      <c r="J43" s="11"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439000</v>
      </c>
      <c r="E44" s="11">
        <f>E45+E49</f>
        <v>-232400</v>
      </c>
      <c r="F44" s="11">
        <f>G44+H44</f>
        <v>-632849</v>
      </c>
      <c r="G44" s="11">
        <f>G45+G49</f>
        <v>307087</v>
      </c>
      <c r="H44" s="11">
        <f>H45+H49</f>
        <v>-939936</v>
      </c>
      <c r="I44" s="11">
        <f>I45+I49</f>
        <v>-1029730</v>
      </c>
      <c r="J44" s="11">
        <f>J45+J49</f>
        <v>0</v>
      </c>
      <c r="K44" s="11">
        <f>F44-I44-J44</f>
        <v>396881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60000</v>
      </c>
      <c r="E45" s="11">
        <f>E46</f>
        <v>60000</v>
      </c>
      <c r="F45" s="11">
        <f>G45+H45</f>
        <v>91531</v>
      </c>
      <c r="G45" s="11">
        <f>G46</f>
        <v>48971</v>
      </c>
      <c r="H45" s="11">
        <f>H46</f>
        <v>42560</v>
      </c>
      <c r="I45" s="11">
        <f>I46</f>
        <v>40220</v>
      </c>
      <c r="J45" s="11">
        <f>J46</f>
        <v>0</v>
      </c>
      <c r="K45" s="11">
        <f>F45-I45-J45</f>
        <v>51311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60000</v>
      </c>
      <c r="E46" s="11">
        <f>+E47</f>
        <v>60000</v>
      </c>
      <c r="F46" s="11">
        <f>G46+H46</f>
        <v>91531</v>
      </c>
      <c r="G46" s="11">
        <f>+G47</f>
        <v>48971</v>
      </c>
      <c r="H46" s="11">
        <f>+H47</f>
        <v>42560</v>
      </c>
      <c r="I46" s="11">
        <f>+I47</f>
        <v>40220</v>
      </c>
      <c r="J46" s="11">
        <f>+J47</f>
        <v>0</v>
      </c>
      <c r="K46" s="11">
        <f>F46-I46-J46</f>
        <v>51311</v>
      </c>
    </row>
    <row r="47" spans="1:11" s="6" customFormat="1" x14ac:dyDescent="0.25">
      <c r="A47" s="10" t="s">
        <v>220</v>
      </c>
      <c r="B47" s="10" t="s">
        <v>131</v>
      </c>
      <c r="C47" s="10" t="s">
        <v>132</v>
      </c>
      <c r="D47" s="11">
        <f>D48</f>
        <v>60000</v>
      </c>
      <c r="E47" s="11">
        <f>E48</f>
        <v>60000</v>
      </c>
      <c r="F47" s="11">
        <f>G47+H47</f>
        <v>91531</v>
      </c>
      <c r="G47" s="11">
        <f>G48</f>
        <v>48971</v>
      </c>
      <c r="H47" s="11">
        <f>H48</f>
        <v>42560</v>
      </c>
      <c r="I47" s="11">
        <f>I48</f>
        <v>40220</v>
      </c>
      <c r="J47" s="11">
        <f>J48</f>
        <v>0</v>
      </c>
      <c r="K47" s="11">
        <f>F47-I47-J47</f>
        <v>51311</v>
      </c>
    </row>
    <row r="48" spans="1:11" s="6" customFormat="1" ht="22.5" x14ac:dyDescent="0.25">
      <c r="A48" s="10" t="s">
        <v>221</v>
      </c>
      <c r="B48" s="10" t="s">
        <v>134</v>
      </c>
      <c r="C48" s="10" t="s">
        <v>135</v>
      </c>
      <c r="D48" s="11">
        <v>60000</v>
      </c>
      <c r="E48" s="11">
        <v>60000</v>
      </c>
      <c r="F48" s="11">
        <f>G48+H48</f>
        <v>91531</v>
      </c>
      <c r="G48" s="11">
        <v>48971</v>
      </c>
      <c r="H48" s="11">
        <v>42560</v>
      </c>
      <c r="I48" s="11">
        <v>40220</v>
      </c>
      <c r="J48" s="11">
        <v>0</v>
      </c>
      <c r="K48" s="11">
        <f>F48-I48-J48</f>
        <v>51311</v>
      </c>
    </row>
    <row r="49" spans="1:11" s="6" customFormat="1" ht="22.5" x14ac:dyDescent="0.25">
      <c r="A49" s="10" t="s">
        <v>222</v>
      </c>
      <c r="B49" s="10" t="s">
        <v>137</v>
      </c>
      <c r="C49" s="10" t="s">
        <v>138</v>
      </c>
      <c r="D49" s="11">
        <f>+D50+D53+D56</f>
        <v>379000</v>
      </c>
      <c r="E49" s="11">
        <f>+E50+E53+E56</f>
        <v>-292400</v>
      </c>
      <c r="F49" s="11">
        <f>G49+H49</f>
        <v>-724380</v>
      </c>
      <c r="G49" s="11">
        <f>+G50+G53+G56</f>
        <v>258116</v>
      </c>
      <c r="H49" s="11">
        <f>+H50+H53+H56</f>
        <v>-982496</v>
      </c>
      <c r="I49" s="11">
        <f>+I50+I53+I56</f>
        <v>-1069950</v>
      </c>
      <c r="J49" s="11">
        <f>+J50+J53+J56</f>
        <v>0</v>
      </c>
      <c r="K49" s="11">
        <f>F49-I49-J49</f>
        <v>345570</v>
      </c>
    </row>
    <row r="50" spans="1:11" s="6" customFormat="1" ht="22.5" x14ac:dyDescent="0.25">
      <c r="A50" s="10" t="s">
        <v>223</v>
      </c>
      <c r="B50" s="10" t="s">
        <v>140</v>
      </c>
      <c r="C50" s="10" t="s">
        <v>141</v>
      </c>
      <c r="D50" s="11">
        <f>D51</f>
        <v>400000</v>
      </c>
      <c r="E50" s="11">
        <f>E51</f>
        <v>400000</v>
      </c>
      <c r="F50" s="11">
        <f>G50+H50</f>
        <v>365308</v>
      </c>
      <c r="G50" s="11">
        <f>G51</f>
        <v>258077</v>
      </c>
      <c r="H50" s="11">
        <f>H51</f>
        <v>107231</v>
      </c>
      <c r="I50" s="11">
        <f>I51</f>
        <v>39401</v>
      </c>
      <c r="J50" s="11">
        <f>J51</f>
        <v>0</v>
      </c>
      <c r="K50" s="11">
        <f>F50-I50-J50</f>
        <v>325907</v>
      </c>
    </row>
    <row r="51" spans="1:11" s="6" customFormat="1" ht="22.5" x14ac:dyDescent="0.25">
      <c r="A51" s="10" t="s">
        <v>224</v>
      </c>
      <c r="B51" s="10" t="s">
        <v>143</v>
      </c>
      <c r="C51" s="10" t="s">
        <v>144</v>
      </c>
      <c r="D51" s="11">
        <f>D52</f>
        <v>400000</v>
      </c>
      <c r="E51" s="11">
        <f>E52</f>
        <v>400000</v>
      </c>
      <c r="F51" s="11">
        <f>G51+H51</f>
        <v>365308</v>
      </c>
      <c r="G51" s="11">
        <f>G52</f>
        <v>258077</v>
      </c>
      <c r="H51" s="11">
        <f>H52</f>
        <v>107231</v>
      </c>
      <c r="I51" s="11">
        <f>I52</f>
        <v>39401</v>
      </c>
      <c r="J51" s="11">
        <f>J52</f>
        <v>0</v>
      </c>
      <c r="K51" s="11">
        <f>F51-I51-J51</f>
        <v>325907</v>
      </c>
    </row>
    <row r="52" spans="1:11" s="6" customFormat="1" ht="22.5" x14ac:dyDescent="0.25">
      <c r="A52" s="10" t="s">
        <v>139</v>
      </c>
      <c r="B52" s="10" t="s">
        <v>146</v>
      </c>
      <c r="C52" s="10" t="s">
        <v>147</v>
      </c>
      <c r="D52" s="11">
        <v>400000</v>
      </c>
      <c r="E52" s="11">
        <v>400000</v>
      </c>
      <c r="F52" s="11">
        <f>G52+H52</f>
        <v>365308</v>
      </c>
      <c r="G52" s="11">
        <v>258077</v>
      </c>
      <c r="H52" s="11">
        <v>107231</v>
      </c>
      <c r="I52" s="11">
        <v>39401</v>
      </c>
      <c r="J52" s="11">
        <v>0</v>
      </c>
      <c r="K52" s="11">
        <f>F52-I52-J52</f>
        <v>325907</v>
      </c>
    </row>
    <row r="53" spans="1:11" s="6" customFormat="1" ht="33" x14ac:dyDescent="0.25">
      <c r="A53" s="10" t="s">
        <v>225</v>
      </c>
      <c r="B53" s="10" t="s">
        <v>149</v>
      </c>
      <c r="C53" s="10" t="s">
        <v>150</v>
      </c>
      <c r="D53" s="11">
        <f>+D54+D55</f>
        <v>200000</v>
      </c>
      <c r="E53" s="11">
        <f>+E54+E55</f>
        <v>549600</v>
      </c>
      <c r="F53" s="11">
        <f>G53+H53</f>
        <v>152223</v>
      </c>
      <c r="G53" s="11">
        <f>+G54+G55</f>
        <v>39</v>
      </c>
      <c r="H53" s="11">
        <f>+H54+H55</f>
        <v>152184</v>
      </c>
      <c r="I53" s="11">
        <f>+I54+I55</f>
        <v>132560</v>
      </c>
      <c r="J53" s="11">
        <f>+J54+J55</f>
        <v>0</v>
      </c>
      <c r="K53" s="11">
        <f>F53-I53-J53</f>
        <v>19663</v>
      </c>
    </row>
    <row r="54" spans="1:11" s="6" customFormat="1" x14ac:dyDescent="0.25">
      <c r="A54" s="10" t="s">
        <v>226</v>
      </c>
      <c r="B54" s="10" t="s">
        <v>152</v>
      </c>
      <c r="C54" s="10" t="s">
        <v>153</v>
      </c>
      <c r="D54" s="11">
        <v>0</v>
      </c>
      <c r="E54" s="11">
        <v>0</v>
      </c>
      <c r="F54" s="11">
        <f>G54+H54</f>
        <v>19809</v>
      </c>
      <c r="G54" s="11">
        <v>0</v>
      </c>
      <c r="H54" s="11">
        <v>19809</v>
      </c>
      <c r="I54" s="11">
        <v>275</v>
      </c>
      <c r="J54" s="11">
        <v>0</v>
      </c>
      <c r="K54" s="11">
        <f>F54-I54-J54</f>
        <v>19534</v>
      </c>
    </row>
    <row r="55" spans="1:11" s="6" customFormat="1" x14ac:dyDescent="0.25">
      <c r="A55" s="10" t="s">
        <v>227</v>
      </c>
      <c r="B55" s="10" t="s">
        <v>155</v>
      </c>
      <c r="C55" s="10" t="s">
        <v>156</v>
      </c>
      <c r="D55" s="11">
        <v>200000</v>
      </c>
      <c r="E55" s="11">
        <v>549600</v>
      </c>
      <c r="F55" s="11">
        <f>G55+H55</f>
        <v>132414</v>
      </c>
      <c r="G55" s="11">
        <v>39</v>
      </c>
      <c r="H55" s="11">
        <v>132375</v>
      </c>
      <c r="I55" s="11">
        <v>132285</v>
      </c>
      <c r="J55" s="11">
        <v>0</v>
      </c>
      <c r="K55" s="11">
        <f>F55-I55-J55</f>
        <v>129</v>
      </c>
    </row>
    <row r="56" spans="1:11" s="6" customFormat="1" ht="22.5" x14ac:dyDescent="0.25">
      <c r="A56" s="10" t="s">
        <v>228</v>
      </c>
      <c r="B56" s="10" t="s">
        <v>229</v>
      </c>
      <c r="C56" s="10" t="s">
        <v>230</v>
      </c>
      <c r="D56" s="11">
        <f>+D57</f>
        <v>-221000</v>
      </c>
      <c r="E56" s="11">
        <f>+E57</f>
        <v>-1242000</v>
      </c>
      <c r="F56" s="11">
        <f>G56+H56</f>
        <v>-1241911</v>
      </c>
      <c r="G56" s="11">
        <f>+G57</f>
        <v>0</v>
      </c>
      <c r="H56" s="11">
        <f>+H57</f>
        <v>-1241911</v>
      </c>
      <c r="I56" s="11">
        <f>+I57</f>
        <v>-1241911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231</v>
      </c>
      <c r="B57" s="10" t="s">
        <v>158</v>
      </c>
      <c r="C57" s="10" t="s">
        <v>159</v>
      </c>
      <c r="D57" s="11">
        <v>-221000</v>
      </c>
      <c r="E57" s="11">
        <v>-1242000</v>
      </c>
      <c r="F57" s="11">
        <f>G57+H57</f>
        <v>-1241911</v>
      </c>
      <c r="G57" s="11">
        <v>0</v>
      </c>
      <c r="H57" s="11">
        <v>-1241911</v>
      </c>
      <c r="I57" s="11">
        <v>-1241911</v>
      </c>
      <c r="J57" s="11">
        <v>0</v>
      </c>
      <c r="K57" s="11">
        <f>F57-I57-J57</f>
        <v>0</v>
      </c>
    </row>
    <row r="58" spans="1:11" s="6" customFormat="1" x14ac:dyDescent="0.25">
      <c r="A58" s="10" t="s">
        <v>232</v>
      </c>
      <c r="B58" s="10" t="s">
        <v>164</v>
      </c>
      <c r="C58" s="10" t="s">
        <v>165</v>
      </c>
      <c r="D58" s="11">
        <f>D59</f>
        <v>172000</v>
      </c>
      <c r="E58" s="11">
        <f>E59</f>
        <v>562000</v>
      </c>
      <c r="F58" s="11">
        <f>G58+H58</f>
        <v>518483</v>
      </c>
      <c r="G58" s="11">
        <f>G59</f>
        <v>0</v>
      </c>
      <c r="H58" s="11">
        <f>H59</f>
        <v>518483</v>
      </c>
      <c r="I58" s="11">
        <f>I59</f>
        <v>518483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233</v>
      </c>
      <c r="B59" s="10" t="s">
        <v>167</v>
      </c>
      <c r="C59" s="10" t="s">
        <v>168</v>
      </c>
      <c r="D59" s="11">
        <f>D60+D62</f>
        <v>172000</v>
      </c>
      <c r="E59" s="11">
        <f>E60+E62</f>
        <v>562000</v>
      </c>
      <c r="F59" s="11">
        <f>G59+H59</f>
        <v>518483</v>
      </c>
      <c r="G59" s="11">
        <f>G60+G62</f>
        <v>0</v>
      </c>
      <c r="H59" s="11">
        <f>H60+H62</f>
        <v>518483</v>
      </c>
      <c r="I59" s="11">
        <f>I60+I62</f>
        <v>518483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234</v>
      </c>
      <c r="B60" s="10" t="s">
        <v>170</v>
      </c>
      <c r="C60" s="10" t="s">
        <v>171</v>
      </c>
      <c r="D60" s="11">
        <f>+D61</f>
        <v>12000</v>
      </c>
      <c r="E60" s="11">
        <f>+E61</f>
        <v>12000</v>
      </c>
      <c r="F60" s="11">
        <f>G60+H60</f>
        <v>3376</v>
      </c>
      <c r="G60" s="11">
        <f>+G61</f>
        <v>0</v>
      </c>
      <c r="H60" s="11">
        <f>+H61</f>
        <v>3376</v>
      </c>
      <c r="I60" s="11">
        <f>+I61</f>
        <v>3376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235</v>
      </c>
      <c r="B61" s="10" t="s">
        <v>179</v>
      </c>
      <c r="C61" s="10" t="s">
        <v>180</v>
      </c>
      <c r="D61" s="11">
        <v>12000</v>
      </c>
      <c r="E61" s="11">
        <v>12000</v>
      </c>
      <c r="F61" s="11">
        <f>G61+H61</f>
        <v>3376</v>
      </c>
      <c r="G61" s="11">
        <v>0</v>
      </c>
      <c r="H61" s="11">
        <v>3376</v>
      </c>
      <c r="I61" s="11">
        <v>3376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236</v>
      </c>
      <c r="B62" s="10" t="s">
        <v>185</v>
      </c>
      <c r="C62" s="10" t="s">
        <v>186</v>
      </c>
      <c r="D62" s="11">
        <f>+D63+D64</f>
        <v>160000</v>
      </c>
      <c r="E62" s="11">
        <f>+E63+E64</f>
        <v>550000</v>
      </c>
      <c r="F62" s="11">
        <f>G62+H62</f>
        <v>515107</v>
      </c>
      <c r="G62" s="11">
        <f>+G63+G64</f>
        <v>0</v>
      </c>
      <c r="H62" s="11">
        <f>+H63+H64</f>
        <v>515107</v>
      </c>
      <c r="I62" s="11">
        <f>+I63+I64</f>
        <v>515107</v>
      </c>
      <c r="J62" s="11">
        <f>+J63+J64</f>
        <v>0</v>
      </c>
      <c r="K62" s="11">
        <f>F62-I62-J62</f>
        <v>0</v>
      </c>
    </row>
    <row r="63" spans="1:11" s="6" customFormat="1" ht="33" x14ac:dyDescent="0.25">
      <c r="A63" s="10" t="s">
        <v>237</v>
      </c>
      <c r="B63" s="10" t="s">
        <v>188</v>
      </c>
      <c r="C63" s="10" t="s">
        <v>189</v>
      </c>
      <c r="D63" s="11">
        <v>0</v>
      </c>
      <c r="E63" s="11">
        <v>390000</v>
      </c>
      <c r="F63" s="11">
        <f>G63+H63</f>
        <v>390000</v>
      </c>
      <c r="G63" s="11">
        <v>0</v>
      </c>
      <c r="H63" s="11">
        <v>390000</v>
      </c>
      <c r="I63" s="11">
        <v>390000</v>
      </c>
      <c r="J63" s="11">
        <v>0</v>
      </c>
      <c r="K63" s="11">
        <f>F63-I63-J63</f>
        <v>0</v>
      </c>
    </row>
    <row r="64" spans="1:11" s="6" customFormat="1" ht="43.5" x14ac:dyDescent="0.25">
      <c r="A64" s="10" t="s">
        <v>238</v>
      </c>
      <c r="B64" s="10" t="s">
        <v>194</v>
      </c>
      <c r="C64" s="10" t="s">
        <v>195</v>
      </c>
      <c r="D64" s="11">
        <v>160000</v>
      </c>
      <c r="E64" s="11">
        <v>160000</v>
      </c>
      <c r="F64" s="11">
        <f>G64+H64</f>
        <v>125107</v>
      </c>
      <c r="G64" s="11">
        <v>0</v>
      </c>
      <c r="H64" s="11">
        <v>125107</v>
      </c>
      <c r="I64" s="11">
        <v>125107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205</v>
      </c>
      <c r="B66" s="13"/>
      <c r="C66" s="13"/>
      <c r="D66" s="13"/>
      <c r="E66" s="13" t="s">
        <v>207</v>
      </c>
      <c r="F66" s="13"/>
      <c r="G66" s="13"/>
      <c r="H66" s="13"/>
      <c r="I66" s="13"/>
      <c r="J66" s="13"/>
      <c r="K66" s="13"/>
      <c r="L66" s="13"/>
    </row>
    <row r="67" spans="1:12" x14ac:dyDescent="0.25">
      <c r="A67" s="3" t="s">
        <v>206</v>
      </c>
      <c r="B67" s="3"/>
      <c r="C67" s="3"/>
      <c r="D67" s="3"/>
      <c r="E67" s="3"/>
      <c r="F67" s="3"/>
      <c r="G67" s="3"/>
      <c r="H67" s="3"/>
      <c r="I67" s="3" t="s">
        <v>208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08632-B3BD-44DE-98C1-FF679AED45D1}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240</v>
      </c>
      <c r="C11" s="10" t="s">
        <v>21</v>
      </c>
      <c r="D11" s="11">
        <f>D12+D17+D25</f>
        <v>5541000</v>
      </c>
      <c r="E11" s="11">
        <f>E12+E17+E25</f>
        <v>6816200</v>
      </c>
      <c r="F11" s="11">
        <f>G11+H11</f>
        <v>1241911</v>
      </c>
      <c r="G11" s="11">
        <f>G12+G17+G25</f>
        <v>0</v>
      </c>
      <c r="H11" s="11">
        <f>H12+H17+H25</f>
        <v>1241911</v>
      </c>
      <c r="I11" s="11">
        <f>I12+I17+I25</f>
        <v>1241911</v>
      </c>
      <c r="J11" s="11">
        <f>J12+J17+J25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221000</v>
      </c>
      <c r="E12" s="11">
        <f>+E13</f>
        <v>1242000</v>
      </c>
      <c r="F12" s="11">
        <f>G12+H12</f>
        <v>1241911</v>
      </c>
      <c r="G12" s="11">
        <f>+G13</f>
        <v>0</v>
      </c>
      <c r="H12" s="11">
        <f>+H13</f>
        <v>1241911</v>
      </c>
      <c r="I12" s="11">
        <f>+I13</f>
        <v>1241911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241</v>
      </c>
      <c r="B13" s="10" t="s">
        <v>122</v>
      </c>
      <c r="C13" s="10" t="s">
        <v>123</v>
      </c>
      <c r="D13" s="11">
        <f>+D14</f>
        <v>221000</v>
      </c>
      <c r="E13" s="11">
        <f>+E14</f>
        <v>1242000</v>
      </c>
      <c r="F13" s="11">
        <f>G13+H13</f>
        <v>1241911</v>
      </c>
      <c r="G13" s="11">
        <f>+G14</f>
        <v>0</v>
      </c>
      <c r="H13" s="11">
        <f>+H14</f>
        <v>1241911</v>
      </c>
      <c r="I13" s="11">
        <f>+I14</f>
        <v>1241911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211</v>
      </c>
      <c r="B14" s="10" t="s">
        <v>137</v>
      </c>
      <c r="C14" s="10" t="s">
        <v>138</v>
      </c>
      <c r="D14" s="11">
        <f>+D15</f>
        <v>221000</v>
      </c>
      <c r="E14" s="11">
        <f>+E15</f>
        <v>1242000</v>
      </c>
      <c r="F14" s="11">
        <f>G14+H14</f>
        <v>1241911</v>
      </c>
      <c r="G14" s="11">
        <f>+G15</f>
        <v>0</v>
      </c>
      <c r="H14" s="11">
        <f>+H15</f>
        <v>1241911</v>
      </c>
      <c r="I14" s="11">
        <f>+I15</f>
        <v>1241911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242</v>
      </c>
      <c r="B15" s="10" t="s">
        <v>229</v>
      </c>
      <c r="C15" s="10" t="s">
        <v>230</v>
      </c>
      <c r="D15" s="11">
        <f>+D16</f>
        <v>221000</v>
      </c>
      <c r="E15" s="11">
        <f>+E16</f>
        <v>1242000</v>
      </c>
      <c r="F15" s="11">
        <f>G15+H15</f>
        <v>1241911</v>
      </c>
      <c r="G15" s="11">
        <f>+G16</f>
        <v>0</v>
      </c>
      <c r="H15" s="11">
        <f>+H16</f>
        <v>1241911</v>
      </c>
      <c r="I15" s="11">
        <f>+I16</f>
        <v>1241911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243</v>
      </c>
      <c r="B16" s="10" t="s">
        <v>161</v>
      </c>
      <c r="C16" s="10" t="s">
        <v>162</v>
      </c>
      <c r="D16" s="11">
        <v>221000</v>
      </c>
      <c r="E16" s="11">
        <v>1242000</v>
      </c>
      <c r="F16" s="11">
        <f>G16+H16</f>
        <v>1241911</v>
      </c>
      <c r="G16" s="11">
        <v>0</v>
      </c>
      <c r="H16" s="11">
        <v>1241911</v>
      </c>
      <c r="I16" s="11">
        <v>1241911</v>
      </c>
      <c r="J16" s="11">
        <v>0</v>
      </c>
      <c r="K16" s="11">
        <f>F16-I16-J16</f>
        <v>0</v>
      </c>
    </row>
    <row r="17" spans="1:12" s="6" customFormat="1" x14ac:dyDescent="0.25">
      <c r="A17" s="10" t="s">
        <v>91</v>
      </c>
      <c r="B17" s="10" t="s">
        <v>164</v>
      </c>
      <c r="C17" s="10" t="s">
        <v>165</v>
      </c>
      <c r="D17" s="11">
        <f>D18</f>
        <v>5320000</v>
      </c>
      <c r="E17" s="11">
        <f>E18</f>
        <v>5428200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94</v>
      </c>
      <c r="B18" s="10" t="s">
        <v>167</v>
      </c>
      <c r="C18" s="10" t="s">
        <v>168</v>
      </c>
      <c r="D18" s="11">
        <f>D19+D23</f>
        <v>5320000</v>
      </c>
      <c r="E18" s="11">
        <f>E19+E23</f>
        <v>5428200</v>
      </c>
      <c r="F18" s="11">
        <f>G18+H18</f>
        <v>0</v>
      </c>
      <c r="G18" s="11">
        <f>G19+G23</f>
        <v>0</v>
      </c>
      <c r="H18" s="11">
        <f>H19+H23</f>
        <v>0</v>
      </c>
      <c r="I18" s="11">
        <f>I19+I23</f>
        <v>0</v>
      </c>
      <c r="J18" s="11">
        <f>J19+J23</f>
        <v>0</v>
      </c>
      <c r="K18" s="11">
        <f>F18-I18-J18</f>
        <v>0</v>
      </c>
    </row>
    <row r="19" spans="1:12" s="6" customFormat="1" ht="96" x14ac:dyDescent="0.25">
      <c r="A19" s="10" t="s">
        <v>244</v>
      </c>
      <c r="B19" s="10" t="s">
        <v>170</v>
      </c>
      <c r="C19" s="10" t="s">
        <v>171</v>
      </c>
      <c r="D19" s="11">
        <f>+D20+D21+D22</f>
        <v>5320000</v>
      </c>
      <c r="E19" s="11">
        <f>+E20+E21+E22</f>
        <v>5320000</v>
      </c>
      <c r="F19" s="11">
        <f>G19+H19</f>
        <v>0</v>
      </c>
      <c r="G19" s="11">
        <f>+G20+G21+G22</f>
        <v>0</v>
      </c>
      <c r="H19" s="11">
        <f>+H20+H21+H22</f>
        <v>0</v>
      </c>
      <c r="I19" s="11">
        <f>+I20+I21+I22</f>
        <v>0</v>
      </c>
      <c r="J19" s="11">
        <f>+J20+J21+J22</f>
        <v>0</v>
      </c>
      <c r="K19" s="11">
        <f>F19-I19-J19</f>
        <v>0</v>
      </c>
    </row>
    <row r="20" spans="1:12" s="6" customFormat="1" x14ac:dyDescent="0.25">
      <c r="A20" s="10" t="s">
        <v>218</v>
      </c>
      <c r="B20" s="10" t="s">
        <v>173</v>
      </c>
      <c r="C20" s="10" t="s">
        <v>174</v>
      </c>
      <c r="D20" s="11">
        <v>170000</v>
      </c>
      <c r="E20" s="11">
        <v>170000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121</v>
      </c>
      <c r="B21" s="10" t="s">
        <v>176</v>
      </c>
      <c r="C21" s="10" t="s">
        <v>177</v>
      </c>
      <c r="D21" s="11">
        <v>250000</v>
      </c>
      <c r="E21" s="11">
        <v>250000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ht="22.5" x14ac:dyDescent="0.25">
      <c r="A22" s="10" t="s">
        <v>245</v>
      </c>
      <c r="B22" s="10" t="s">
        <v>182</v>
      </c>
      <c r="C22" s="10" t="s">
        <v>183</v>
      </c>
      <c r="D22" s="11">
        <v>4900000</v>
      </c>
      <c r="E22" s="11">
        <v>4900000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2" s="6" customFormat="1" ht="33" x14ac:dyDescent="0.25">
      <c r="A23" s="10" t="s">
        <v>246</v>
      </c>
      <c r="B23" s="10" t="s">
        <v>185</v>
      </c>
      <c r="C23" s="10" t="s">
        <v>186</v>
      </c>
      <c r="D23" s="11">
        <f>+D24</f>
        <v>0</v>
      </c>
      <c r="E23" s="11">
        <f>+E24</f>
        <v>108200</v>
      </c>
      <c r="F23" s="11">
        <f>G23+H23</f>
        <v>0</v>
      </c>
      <c r="G23" s="11">
        <f>+G24</f>
        <v>0</v>
      </c>
      <c r="H23" s="11">
        <f>+H24</f>
        <v>0</v>
      </c>
      <c r="I23" s="11">
        <f>+I24</f>
        <v>0</v>
      </c>
      <c r="J23" s="11">
        <f>+J24</f>
        <v>0</v>
      </c>
      <c r="K23" s="11">
        <f>F23-I23-J23</f>
        <v>0</v>
      </c>
    </row>
    <row r="24" spans="1:12" s="6" customFormat="1" ht="22.5" x14ac:dyDescent="0.25">
      <c r="A24" s="10" t="s">
        <v>247</v>
      </c>
      <c r="B24" s="10" t="s">
        <v>191</v>
      </c>
      <c r="C24" s="10" t="s">
        <v>192</v>
      </c>
      <c r="D24" s="11">
        <v>0</v>
      </c>
      <c r="E24" s="11">
        <v>108200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248</v>
      </c>
      <c r="B25" s="10" t="s">
        <v>197</v>
      </c>
      <c r="C25" s="10" t="s">
        <v>198</v>
      </c>
      <c r="D25" s="11">
        <f>+D26</f>
        <v>0</v>
      </c>
      <c r="E25" s="11">
        <f>+E26</f>
        <v>146000</v>
      </c>
      <c r="F25" s="11">
        <f>G25+H25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F25-I25-J25</f>
        <v>0</v>
      </c>
    </row>
    <row r="26" spans="1:12" s="6" customFormat="1" ht="33" x14ac:dyDescent="0.25">
      <c r="A26" s="10" t="s">
        <v>249</v>
      </c>
      <c r="B26" s="10" t="s">
        <v>200</v>
      </c>
      <c r="C26" s="10" t="s">
        <v>201</v>
      </c>
      <c r="D26" s="11">
        <f>D27</f>
        <v>0</v>
      </c>
      <c r="E26" s="11">
        <f>E27</f>
        <v>146000</v>
      </c>
      <c r="F26" s="11">
        <f>G26+H26</f>
        <v>0</v>
      </c>
      <c r="G26" s="11">
        <f>G27</f>
        <v>0</v>
      </c>
      <c r="H26" s="11">
        <f>H27</f>
        <v>0</v>
      </c>
      <c r="I26" s="11">
        <f>I27</f>
        <v>0</v>
      </c>
      <c r="J26" s="11">
        <f>J27</f>
        <v>0</v>
      </c>
      <c r="K26" s="11">
        <f>F26-I26-J26</f>
        <v>0</v>
      </c>
    </row>
    <row r="27" spans="1:12" s="6" customFormat="1" ht="22.5" x14ac:dyDescent="0.25">
      <c r="A27" s="10" t="s">
        <v>250</v>
      </c>
      <c r="B27" s="10" t="s">
        <v>203</v>
      </c>
      <c r="C27" s="10" t="s">
        <v>204</v>
      </c>
      <c r="D27" s="11">
        <v>0</v>
      </c>
      <c r="E27" s="11">
        <v>146000</v>
      </c>
      <c r="F27" s="11">
        <f>G27+H27</f>
        <v>0</v>
      </c>
      <c r="G27" s="11">
        <v>0</v>
      </c>
      <c r="H27" s="11">
        <v>0</v>
      </c>
      <c r="I27" s="11">
        <v>0</v>
      </c>
      <c r="J27" s="11">
        <v>0</v>
      </c>
      <c r="K27" s="11">
        <f>F27-I27-J27</f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205</v>
      </c>
      <c r="B29" s="13"/>
      <c r="C29" s="13"/>
      <c r="D29" s="13"/>
      <c r="E29" s="13" t="s">
        <v>207</v>
      </c>
      <c r="F29" s="13"/>
      <c r="G29" s="13"/>
      <c r="H29" s="13"/>
      <c r="I29" s="13"/>
      <c r="J29" s="13"/>
      <c r="K29" s="13"/>
      <c r="L29" s="13"/>
    </row>
    <row r="30" spans="1:12" x14ac:dyDescent="0.25">
      <c r="A30" s="3" t="s">
        <v>206</v>
      </c>
      <c r="B30" s="3"/>
      <c r="C30" s="3"/>
      <c r="D30" s="3"/>
      <c r="E30" s="3"/>
      <c r="F30" s="3"/>
      <c r="G30" s="3"/>
      <c r="H30" s="3"/>
      <c r="I30" s="3" t="s">
        <v>208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2021-03-02T08:04:33Z</dcterms:created>
  <dcterms:modified xsi:type="dcterms:W3CDTF">2021-03-02T08:04:52Z</dcterms:modified>
</cp:coreProperties>
</file>