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62D2352C-00FA-4BC1-83C8-4F664F388EF5}" xr6:coauthVersionLast="43" xr6:coauthVersionMax="43" xr10:uidLastSave="{00000000-0000-0000-0000-000000000000}"/>
  <bookViews>
    <workbookView xWindow="735" yWindow="2670" windowWidth="15375" windowHeight="7875" xr2:uid="{D99C66E9-18B8-43BC-8D57-51F6EA63323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D17" i="1"/>
  <c r="E17" i="1"/>
  <c r="F17" i="1"/>
  <c r="G17" i="1"/>
  <c r="H17" i="1"/>
  <c r="I17" i="1"/>
  <c r="K17" i="1" s="1"/>
  <c r="J17" i="1"/>
  <c r="L17" i="1"/>
  <c r="K18" i="1"/>
  <c r="D19" i="1"/>
  <c r="E19" i="1"/>
  <c r="F19" i="1"/>
  <c r="G19" i="1"/>
  <c r="H19" i="1"/>
  <c r="I19" i="1"/>
  <c r="J19" i="1"/>
  <c r="K19" i="1"/>
  <c r="L19" i="1"/>
  <c r="K20" i="1"/>
  <c r="D23" i="1"/>
  <c r="D22" i="1" s="1"/>
  <c r="E23" i="1"/>
  <c r="F23" i="1"/>
  <c r="F22" i="1" s="1"/>
  <c r="G23" i="1"/>
  <c r="G22" i="1" s="1"/>
  <c r="H23" i="1"/>
  <c r="H22" i="1" s="1"/>
  <c r="I23" i="1"/>
  <c r="J23" i="1"/>
  <c r="J22" i="1" s="1"/>
  <c r="K23" i="1"/>
  <c r="L23" i="1"/>
  <c r="L22" i="1" s="1"/>
  <c r="L21" i="1" s="1"/>
  <c r="K24" i="1"/>
  <c r="K25" i="1"/>
  <c r="D26" i="1"/>
  <c r="E26" i="1"/>
  <c r="E22" i="1" s="1"/>
  <c r="E21" i="1" s="1"/>
  <c r="F26" i="1"/>
  <c r="G26" i="1"/>
  <c r="H26" i="1"/>
  <c r="I26" i="1"/>
  <c r="K26" i="1" s="1"/>
  <c r="J26" i="1"/>
  <c r="L26" i="1"/>
  <c r="K27" i="1"/>
  <c r="K28" i="1"/>
  <c r="F29" i="1"/>
  <c r="G29" i="1"/>
  <c r="J29" i="1"/>
  <c r="D30" i="1"/>
  <c r="D29" i="1" s="1"/>
  <c r="E30" i="1"/>
  <c r="E29" i="1" s="1"/>
  <c r="F30" i="1"/>
  <c r="G30" i="1"/>
  <c r="H30" i="1"/>
  <c r="H29" i="1" s="1"/>
  <c r="I30" i="1"/>
  <c r="I29" i="1" s="1"/>
  <c r="K29" i="1" s="1"/>
  <c r="J30" i="1"/>
  <c r="L30" i="1"/>
  <c r="L29" i="1" s="1"/>
  <c r="K31" i="1"/>
  <c r="G32" i="1"/>
  <c r="D33" i="1"/>
  <c r="E33" i="1"/>
  <c r="E32" i="1" s="1"/>
  <c r="F33" i="1"/>
  <c r="F32" i="1" s="1"/>
  <c r="G33" i="1"/>
  <c r="H33" i="1"/>
  <c r="I33" i="1"/>
  <c r="K33" i="1" s="1"/>
  <c r="J33" i="1"/>
  <c r="J32" i="1" s="1"/>
  <c r="L33" i="1"/>
  <c r="K34" i="1"/>
  <c r="D35" i="1"/>
  <c r="D32" i="1" s="1"/>
  <c r="E35" i="1"/>
  <c r="F35" i="1"/>
  <c r="G35" i="1"/>
  <c r="H35" i="1"/>
  <c r="H32" i="1" s="1"/>
  <c r="I35" i="1"/>
  <c r="J35" i="1"/>
  <c r="K35" i="1"/>
  <c r="L35" i="1"/>
  <c r="L32" i="1" s="1"/>
  <c r="K36" i="1"/>
  <c r="K37" i="1"/>
  <c r="K38" i="1"/>
  <c r="D39" i="1"/>
  <c r="H39" i="1"/>
  <c r="L39" i="1"/>
  <c r="D40" i="1"/>
  <c r="E40" i="1"/>
  <c r="F40" i="1"/>
  <c r="F39" i="1" s="1"/>
  <c r="G40" i="1"/>
  <c r="G39" i="1" s="1"/>
  <c r="H40" i="1"/>
  <c r="I40" i="1"/>
  <c r="J40" i="1"/>
  <c r="J39" i="1" s="1"/>
  <c r="K40" i="1"/>
  <c r="L40" i="1"/>
  <c r="K41" i="1"/>
  <c r="D42" i="1"/>
  <c r="E42" i="1"/>
  <c r="E39" i="1" s="1"/>
  <c r="F42" i="1"/>
  <c r="G42" i="1"/>
  <c r="H42" i="1"/>
  <c r="I42" i="1"/>
  <c r="I39" i="1" s="1"/>
  <c r="J42" i="1"/>
  <c r="L42" i="1"/>
  <c r="K43" i="1"/>
  <c r="F45" i="1"/>
  <c r="G45" i="1"/>
  <c r="J45" i="1"/>
  <c r="D46" i="1"/>
  <c r="D45" i="1" s="1"/>
  <c r="D44" i="1" s="1"/>
  <c r="E46" i="1"/>
  <c r="E45" i="1" s="1"/>
  <c r="E44" i="1" s="1"/>
  <c r="F46" i="1"/>
  <c r="G46" i="1"/>
  <c r="H46" i="1"/>
  <c r="H45" i="1" s="1"/>
  <c r="H44" i="1" s="1"/>
  <c r="I46" i="1"/>
  <c r="K46" i="1" s="1"/>
  <c r="J46" i="1"/>
  <c r="L46" i="1"/>
  <c r="L45" i="1" s="1"/>
  <c r="L44" i="1" s="1"/>
  <c r="K47" i="1"/>
  <c r="K48" i="1"/>
  <c r="K49" i="1"/>
  <c r="K50" i="1"/>
  <c r="D51" i="1"/>
  <c r="E51" i="1"/>
  <c r="H51" i="1"/>
  <c r="I51" i="1"/>
  <c r="L51" i="1"/>
  <c r="D52" i="1"/>
  <c r="E52" i="1"/>
  <c r="F52" i="1"/>
  <c r="F51" i="1" s="1"/>
  <c r="G52" i="1"/>
  <c r="G51" i="1" s="1"/>
  <c r="G44" i="1" s="1"/>
  <c r="H52" i="1"/>
  <c r="I52" i="1"/>
  <c r="J52" i="1"/>
  <c r="J51" i="1" s="1"/>
  <c r="K51" i="1" s="1"/>
  <c r="K52" i="1"/>
  <c r="L52" i="1"/>
  <c r="K53" i="1"/>
  <c r="K54" i="1"/>
  <c r="K55" i="1"/>
  <c r="F57" i="1"/>
  <c r="F56" i="1" s="1"/>
  <c r="G57" i="1"/>
  <c r="J57" i="1"/>
  <c r="J56" i="1" s="1"/>
  <c r="D58" i="1"/>
  <c r="D57" i="1" s="1"/>
  <c r="D56" i="1" s="1"/>
  <c r="E58" i="1"/>
  <c r="E57" i="1" s="1"/>
  <c r="E56" i="1" s="1"/>
  <c r="F58" i="1"/>
  <c r="G58" i="1"/>
  <c r="H58" i="1"/>
  <c r="H57" i="1" s="1"/>
  <c r="H56" i="1" s="1"/>
  <c r="I58" i="1"/>
  <c r="I57" i="1" s="1"/>
  <c r="J58" i="1"/>
  <c r="L58" i="1"/>
  <c r="L57" i="1" s="1"/>
  <c r="L56" i="1" s="1"/>
  <c r="K59" i="1"/>
  <c r="D60" i="1"/>
  <c r="E60" i="1"/>
  <c r="F60" i="1"/>
  <c r="G60" i="1"/>
  <c r="G56" i="1" s="1"/>
  <c r="H60" i="1"/>
  <c r="I60" i="1"/>
  <c r="J60" i="1"/>
  <c r="K60" i="1"/>
  <c r="L60" i="1"/>
  <c r="K61" i="1"/>
  <c r="K62" i="1"/>
  <c r="K63" i="1"/>
  <c r="K64" i="1"/>
  <c r="K65" i="1"/>
  <c r="K66" i="1"/>
  <c r="D21" i="1" l="1"/>
  <c r="G21" i="1"/>
  <c r="L12" i="1"/>
  <c r="H12" i="1"/>
  <c r="D12" i="1"/>
  <c r="H21" i="1"/>
  <c r="J44" i="1"/>
  <c r="J21" i="1"/>
  <c r="F21" i="1"/>
  <c r="G12" i="1"/>
  <c r="K14" i="1"/>
  <c r="K57" i="1"/>
  <c r="I56" i="1"/>
  <c r="K56" i="1" s="1"/>
  <c r="F44" i="1"/>
  <c r="F12" i="1" s="1"/>
  <c r="K39" i="1"/>
  <c r="J12" i="1"/>
  <c r="E12" i="1"/>
  <c r="I22" i="1"/>
  <c r="I13" i="1"/>
  <c r="I45" i="1"/>
  <c r="K58" i="1"/>
  <c r="K42" i="1"/>
  <c r="I32" i="1"/>
  <c r="K32" i="1" s="1"/>
  <c r="K30" i="1"/>
  <c r="I21" i="1" l="1"/>
  <c r="K21" i="1" s="1"/>
  <c r="K22" i="1"/>
  <c r="K13" i="1"/>
  <c r="I12" i="1"/>
  <c r="K12" i="1" s="1"/>
  <c r="K45" i="1"/>
  <c r="I44" i="1"/>
  <c r="K44" i="1" s="1"/>
</calcChain>
</file>

<file path=xl/sharedStrings.xml><?xml version="1.0" encoding="utf-8"?>
<sst xmlns="http://schemas.openxmlformats.org/spreadsheetml/2006/main" count="189" uniqueCount="187">
  <si>
    <t>CENTRALIZAT</t>
  </si>
  <si>
    <t xml:space="preserve"> Anexa 13</t>
  </si>
  <si>
    <t>Cont de executie - Cheltuieli - Bugetul local</t>
  </si>
  <si>
    <t>Trimestrul: 4,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</si>
  <si>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</si>
  <si>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</si>
  <si>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</si>
  <si>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</si>
  <si>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</si>
  <si>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</si>
  <si>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</si>
  <si>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</si>
  <si>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</si>
  <si>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</si>
  <si>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</si>
  <si>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</si>
  <si>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</si>
  <si>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</si>
  <si>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</si>
  <si>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</si>
  <si>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</si>
  <si>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</si>
  <si>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</si>
  <si>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</si>
  <si>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</si>
  <si>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</si>
  <si>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</si>
  <si>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</si>
  <si>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</si>
  <si>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</si>
  <si>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</si>
  <si>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</si>
  <si>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</si>
  <si>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</si>
  <si>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</si>
  <si>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</si>
  <si>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</si>
  <si>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</si>
  <si>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</si>
  <si>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</si>
  <si>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</si>
  <si>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</si>
  <si>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</si>
  <si>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</si>
  <si>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</si>
  <si>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</si>
  <si>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</si>
  <si>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</si>
  <si>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</si>
  <si>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</si>
  <si>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</si>
  <si>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</si>
  <si>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</si>
  <si>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</si>
  <si>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</si>
  <si>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</si>
  <si>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</si>
  <si>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</si>
  <si>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</si>
  <si>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</si>
  <si>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</si>
  <si>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</si>
  <si>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</si>
  <si>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</si>
  <si>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</si>
  <si>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</si>
  <si>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</si>
  <si>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</si>
  <si>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</si>
  <si>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</si>
  <si>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</si>
  <si>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</si>
  <si>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</si>
  <si>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</si>
  <si>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</si>
  <si>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</si>
  <si>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</si>
  <si>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</si>
  <si>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</si>
  <si>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</si>
  <si>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</si>
  <si>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</si>
  <si>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</si>
  <si>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</si>
  <si>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</si>
  <si>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</si>
  <si>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</si>
  <si>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</si>
  <si>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</si>
  <si>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</si>
  <si>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</si>
  <si>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</si>
  <si>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</si>
  <si>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</si>
  <si>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</si>
  <si>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</si>
  <si>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</si>
  <si>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</si>
  <si>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</si>
  <si>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</si>
  <si>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</si>
  <si>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</si>
  <si>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</si>
  <si>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</si>
  <si>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</si>
  <si>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</si>
  <si>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</si>
  <si>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</si>
  <si>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</si>
  <si>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</si>
  <si>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</si>
  <si>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</si>
  <si>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</si>
  <si>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</si>
  <si>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</si>
  <si>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</si>
  <si>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</si>
  <si>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</si>
  <si>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</si>
  <si>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</si>
  <si>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</si>
  <si>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</si>
  <si>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</si>
  <si>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</si>
  <si>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</si>
  <si>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</si>
  <si>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</si>
  <si>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</si>
  <si>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</si>
  <si>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</si>
  <si>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</si>
  <si>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</si>
  <si>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</si>
  <si>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</si>
  <si>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</si>
  <si>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</si>
  <si>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</si>
  <si>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</si>
  <si>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</si>
  <si>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</si>
  <si>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</si>
  <si>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</si>
  <si>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</si>
  <si>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</si>
  <si>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</si>
  <si>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</si>
  <si>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</si>
  <si>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</si>
  <si>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</si>
  <si>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</si>
  <si>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</si>
  <si>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</si>
  <si>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</si>
  <si>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</si>
  <si>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</si>
  <si>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</si>
  <si>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</si>
  <si>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</si>
  <si>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</si>
  <si>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</si>
  <si>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</si>
  <si>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</si>
  <si>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</si>
  <si>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</si>
  <si>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</si>
  <si>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</si>
  <si>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</si>
  <si>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</si>
  <si>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</si>
  <si>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</si>
  <si>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</si>
  <si>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</si>
  <si>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</si>
  <si>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</si>
  <si>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</si>
  <si>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</si>
  <si>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</si>
  <si>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</si>
  <si>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</si>
  <si>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</si>
  <si>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</si>
  <si>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</si>
  <si>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</si>
  <si>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</si>
  <si>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PANTEA ADRIAN</t>
  </si>
  <si>
    <t>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</si>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</sst>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606C9-0D49-4F57-82C5-F0C7FF7D34C9}">
  <dimension ref="A1:T1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D13+D21+D44+D56</f>
        <v>3986000</v>
      </c>
      <c r="E12" s="11">
        <f>E13+E21+E44+E56</f>
        <v>8979900</v>
      </c>
      <c r="F12" s="11">
        <f>F13+F21+F44+F56</f>
        <v>6948200</v>
      </c>
      <c r="G12" s="11">
        <f>G13+G21+G44+G56</f>
        <v>12788680</v>
      </c>
      <c r="H12" s="11">
        <f>H13+H21+H44+H56</f>
        <v>12755616</v>
      </c>
      <c r="I12" s="11">
        <f>I13+I21+I44+I56</f>
        <v>12717143</v>
      </c>
      <c r="J12" s="11">
        <f>J13+J21+J44+J56</f>
        <v>9354961</v>
      </c>
      <c r="K12" s="11">
        <f>I12-J12</f>
        <v>3362182</v>
      </c>
      <c r="L12" s="11">
        <f>L13+L21+L44+L56</f>
        <v>3410723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D14+D17+D19</f>
        <v>70000</v>
      </c>
      <c r="E13" s="11">
        <f>E14+E17+E19</f>
        <v>152000</v>
      </c>
      <c r="F13" s="11">
        <f>F14+F17+F19</f>
        <v>1517000</v>
      </c>
      <c r="G13" s="11">
        <f>G14+G17+G19</f>
        <v>1881100</v>
      </c>
      <c r="H13" s="11">
        <f>H14+H17+H19</f>
        <v>1848036</v>
      </c>
      <c r="I13" s="11">
        <f>I14+I17+I19</f>
        <v>1832312</v>
      </c>
      <c r="J13" s="11">
        <f>J14+J17+J19</f>
        <v>1654094</v>
      </c>
      <c r="K13" s="11">
        <f>I13-J13</f>
        <v>178218</v>
      </c>
      <c r="L13" s="11">
        <f>L14+L17+L19</f>
        <v>1585332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70000</v>
      </c>
      <c r="E14" s="11">
        <f>E15</f>
        <v>152000</v>
      </c>
      <c r="F14" s="11">
        <f>F15</f>
        <v>1432000</v>
      </c>
      <c r="G14" s="11">
        <f>G15</f>
        <v>1796100</v>
      </c>
      <c r="H14" s="11">
        <f>H15</f>
        <v>1793036</v>
      </c>
      <c r="I14" s="11">
        <f>I15</f>
        <v>1777312</v>
      </c>
      <c r="J14" s="11">
        <f>J15</f>
        <v>1610094</v>
      </c>
      <c r="K14" s="11">
        <f>I14-J14</f>
        <v>167218</v>
      </c>
      <c r="L14" s="11">
        <f>L15</f>
        <v>1541332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70000</v>
      </c>
      <c r="E15" s="11">
        <f>E16</f>
        <v>152000</v>
      </c>
      <c r="F15" s="11">
        <f>F16</f>
        <v>1432000</v>
      </c>
      <c r="G15" s="11">
        <f>G16</f>
        <v>1796100</v>
      </c>
      <c r="H15" s="11">
        <f>H16</f>
        <v>1793036</v>
      </c>
      <c r="I15" s="11">
        <f>I16</f>
        <v>1777312</v>
      </c>
      <c r="J15" s="11">
        <f>J16</f>
        <v>1610094</v>
      </c>
      <c r="K15" s="11">
        <f>I15-J15</f>
        <v>167218</v>
      </c>
      <c r="L15" s="11">
        <f>L16</f>
        <v>1541332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70000</v>
      </c>
      <c r="E16" s="11">
        <v>152000</v>
      </c>
      <c r="F16" s="11">
        <v>1432000</v>
      </c>
      <c r="G16" s="11">
        <v>1796100</v>
      </c>
      <c r="H16" s="11">
        <v>1793036</v>
      </c>
      <c r="I16" s="11">
        <v>1777312</v>
      </c>
      <c r="J16" s="11">
        <v>1610094</v>
      </c>
      <c r="K16" s="11">
        <f>I16-J16</f>
        <v>167218</v>
      </c>
      <c r="L16" s="11">
        <v>1541332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30000</v>
      </c>
      <c r="G17" s="11">
        <f>G18</f>
        <v>30000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30000</v>
      </c>
      <c r="G18" s="11">
        <v>30000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55000</v>
      </c>
      <c r="G19" s="11">
        <f>G20</f>
        <v>55000</v>
      </c>
      <c r="H19" s="11">
        <f>H20</f>
        <v>55000</v>
      </c>
      <c r="I19" s="11">
        <f>I20</f>
        <v>55000</v>
      </c>
      <c r="J19" s="11">
        <f>J20</f>
        <v>44000</v>
      </c>
      <c r="K19" s="11">
        <f>I19-J19</f>
        <v>11000</v>
      </c>
      <c r="L19" s="11">
        <f>L20</f>
        <v>44000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55000</v>
      </c>
      <c r="G20" s="11">
        <v>55000</v>
      </c>
      <c r="H20" s="11">
        <v>55000</v>
      </c>
      <c r="I20" s="11">
        <v>55000</v>
      </c>
      <c r="J20" s="11">
        <v>44000</v>
      </c>
      <c r="K20" s="11">
        <f>I20-J20</f>
        <v>11000</v>
      </c>
      <c r="L20" s="11">
        <v>44000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D22+D29+D32+D39</f>
        <v>910000</v>
      </c>
      <c r="E21" s="11">
        <f>E22+E29+E32+E39</f>
        <v>1292000</v>
      </c>
      <c r="F21" s="11">
        <f>F22+F29+F32+F39</f>
        <v>1968000</v>
      </c>
      <c r="G21" s="11">
        <f>G22+G29+G32+G39</f>
        <v>2762980</v>
      </c>
      <c r="H21" s="11">
        <f>H22+H29+H32+H39</f>
        <v>2762980</v>
      </c>
      <c r="I21" s="11">
        <f>I22+I29+I32+I39</f>
        <v>2749836</v>
      </c>
      <c r="J21" s="11">
        <f>J22+J29+J32+J39</f>
        <v>2137828</v>
      </c>
      <c r="K21" s="11">
        <f>I21-J21</f>
        <v>612008</v>
      </c>
      <c r="L21" s="11">
        <f>L22+L29+L32+L39</f>
        <v>1357525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D23+D26</f>
        <v>675000</v>
      </c>
      <c r="E22" s="11">
        <f>E23+E26</f>
        <v>1017000</v>
      </c>
      <c r="F22" s="11">
        <f>F23+F26</f>
        <v>883000</v>
      </c>
      <c r="G22" s="11">
        <f>G23+G26</f>
        <v>1244500</v>
      </c>
      <c r="H22" s="11">
        <f>H23+H26</f>
        <v>1244500</v>
      </c>
      <c r="I22" s="11">
        <f>I23+I26</f>
        <v>1244500</v>
      </c>
      <c r="J22" s="11">
        <f>J23+J26</f>
        <v>798255</v>
      </c>
      <c r="K22" s="11">
        <f>I22-J22</f>
        <v>446245</v>
      </c>
      <c r="L22" s="11">
        <f>L23+L26</f>
        <v>197742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D24+D25</f>
        <v>261000</v>
      </c>
      <c r="E23" s="11">
        <f>E24+E25</f>
        <v>261000</v>
      </c>
      <c r="F23" s="11">
        <f>F24+F25</f>
        <v>275000</v>
      </c>
      <c r="G23" s="11">
        <f>G24+G25</f>
        <v>266000</v>
      </c>
      <c r="H23" s="11">
        <f>H24+H25</f>
        <v>266000</v>
      </c>
      <c r="I23" s="11">
        <f>I24+I25</f>
        <v>266000</v>
      </c>
      <c r="J23" s="11">
        <f>J24+J25</f>
        <v>184600</v>
      </c>
      <c r="K23" s="11">
        <f>I23-J23</f>
        <v>81400</v>
      </c>
      <c r="L23" s="11">
        <f>L24+L25</f>
        <v>5431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20000</v>
      </c>
      <c r="E24" s="11">
        <v>20000</v>
      </c>
      <c r="F24" s="11">
        <v>34000</v>
      </c>
      <c r="G24" s="11">
        <v>25000</v>
      </c>
      <c r="H24" s="11">
        <v>25000</v>
      </c>
      <c r="I24" s="11">
        <v>25000</v>
      </c>
      <c r="J24" s="11">
        <v>4600</v>
      </c>
      <c r="K24" s="11">
        <f>I24-J24</f>
        <v>20400</v>
      </c>
      <c r="L24" s="11">
        <v>5431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241000</v>
      </c>
      <c r="E25" s="11">
        <v>241000</v>
      </c>
      <c r="F25" s="11">
        <v>241000</v>
      </c>
      <c r="G25" s="11">
        <v>241000</v>
      </c>
      <c r="H25" s="11">
        <v>241000</v>
      </c>
      <c r="I25" s="11">
        <v>241000</v>
      </c>
      <c r="J25" s="11">
        <v>180000</v>
      </c>
      <c r="K25" s="11">
        <f>I25-J25</f>
        <v>61000</v>
      </c>
      <c r="L25" s="11">
        <v>0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D27+D28</f>
        <v>414000</v>
      </c>
      <c r="E26" s="11">
        <f>E27+E28</f>
        <v>756000</v>
      </c>
      <c r="F26" s="11">
        <f>F27+F28</f>
        <v>608000</v>
      </c>
      <c r="G26" s="11">
        <f>G27+G28</f>
        <v>978500</v>
      </c>
      <c r="H26" s="11">
        <f>H27+H28</f>
        <v>978500</v>
      </c>
      <c r="I26" s="11">
        <f>I27+I28</f>
        <v>978500</v>
      </c>
      <c r="J26" s="11">
        <f>J27+J28</f>
        <v>613655</v>
      </c>
      <c r="K26" s="11">
        <f>I26-J26</f>
        <v>364845</v>
      </c>
      <c r="L26" s="11">
        <f>L27+L28</f>
        <v>192311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414000</v>
      </c>
      <c r="E27" s="11">
        <v>756000</v>
      </c>
      <c r="F27" s="11">
        <v>591000</v>
      </c>
      <c r="G27" s="11">
        <v>958500</v>
      </c>
      <c r="H27" s="11">
        <v>958500</v>
      </c>
      <c r="I27" s="11">
        <v>958500</v>
      </c>
      <c r="J27" s="11">
        <v>599134</v>
      </c>
      <c r="K27" s="11">
        <f>I27-J27</f>
        <v>359366</v>
      </c>
      <c r="L27" s="11">
        <v>177790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17000</v>
      </c>
      <c r="G28" s="11">
        <v>20000</v>
      </c>
      <c r="H28" s="11">
        <v>20000</v>
      </c>
      <c r="I28" s="11">
        <v>20000</v>
      </c>
      <c r="J28" s="11">
        <v>14521</v>
      </c>
      <c r="K28" s="11">
        <f>I28-J28</f>
        <v>5479</v>
      </c>
      <c r="L28" s="11">
        <v>14521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f>+D30</f>
        <v>50000</v>
      </c>
      <c r="E29" s="11">
        <f>+E30</f>
        <v>90000</v>
      </c>
      <c r="F29" s="11">
        <f>+F30</f>
        <v>50000</v>
      </c>
      <c r="G29" s="11">
        <f>+G30</f>
        <v>92500</v>
      </c>
      <c r="H29" s="11">
        <f>+H30</f>
        <v>92500</v>
      </c>
      <c r="I29" s="11">
        <f>+I30</f>
        <v>92500</v>
      </c>
      <c r="J29" s="11">
        <f>+J30</f>
        <v>35776</v>
      </c>
      <c r="K29" s="11">
        <f>I29-J29</f>
        <v>56724</v>
      </c>
      <c r="L29" s="11">
        <f>+L30</f>
        <v>1145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50000</v>
      </c>
      <c r="E30" s="11">
        <f>E31</f>
        <v>90000</v>
      </c>
      <c r="F30" s="11">
        <f>F31</f>
        <v>50000</v>
      </c>
      <c r="G30" s="11">
        <f>G31</f>
        <v>92500</v>
      </c>
      <c r="H30" s="11">
        <f>H31</f>
        <v>92500</v>
      </c>
      <c r="I30" s="11">
        <f>I31</f>
        <v>92500</v>
      </c>
      <c r="J30" s="11">
        <f>J31</f>
        <v>35776</v>
      </c>
      <c r="K30" s="11">
        <f>I30-J30</f>
        <v>56724</v>
      </c>
      <c r="L30" s="11">
        <f>L31</f>
        <v>1145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50000</v>
      </c>
      <c r="E31" s="11">
        <v>90000</v>
      </c>
      <c r="F31" s="11">
        <v>50000</v>
      </c>
      <c r="G31" s="11">
        <v>92500</v>
      </c>
      <c r="H31" s="11">
        <v>92500</v>
      </c>
      <c r="I31" s="11">
        <v>92500</v>
      </c>
      <c r="J31" s="11">
        <v>35776</v>
      </c>
      <c r="K31" s="11">
        <f>I31-J31</f>
        <v>56724</v>
      </c>
      <c r="L31" s="11">
        <v>1145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D33+D35+D38</f>
        <v>185000</v>
      </c>
      <c r="E32" s="11">
        <f>E33+E35+E38</f>
        <v>185000</v>
      </c>
      <c r="F32" s="11">
        <f>F33+F35+F38</f>
        <v>235000</v>
      </c>
      <c r="G32" s="11">
        <f>G33+G35+G38</f>
        <v>365000</v>
      </c>
      <c r="H32" s="11">
        <f>H33+H35+H38</f>
        <v>365000</v>
      </c>
      <c r="I32" s="11">
        <f>I33+I35+I38</f>
        <v>365000</v>
      </c>
      <c r="J32" s="11">
        <f>J33+J35+J38</f>
        <v>294071</v>
      </c>
      <c r="K32" s="11">
        <f>I32-J32</f>
        <v>70929</v>
      </c>
      <c r="L32" s="11">
        <f>L33+L35+L38</f>
        <v>132943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+D34</f>
        <v>0</v>
      </c>
      <c r="E33" s="11">
        <f>+E34</f>
        <v>0</v>
      </c>
      <c r="F33" s="11">
        <f>+F34</f>
        <v>30000</v>
      </c>
      <c r="G33" s="11">
        <f>+G34</f>
        <v>100000</v>
      </c>
      <c r="H33" s="11">
        <f>+H34</f>
        <v>100000</v>
      </c>
      <c r="I33" s="11">
        <f>+I34</f>
        <v>100000</v>
      </c>
      <c r="J33" s="11">
        <f>+J34</f>
        <v>70903</v>
      </c>
      <c r="K33" s="11">
        <f>I33-J33</f>
        <v>29097</v>
      </c>
      <c r="L33" s="11">
        <f>+L34</f>
        <v>72408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30000</v>
      </c>
      <c r="G34" s="11">
        <v>100000</v>
      </c>
      <c r="H34" s="11">
        <v>100000</v>
      </c>
      <c r="I34" s="11">
        <v>100000</v>
      </c>
      <c r="J34" s="11">
        <v>70903</v>
      </c>
      <c r="K34" s="11">
        <f>I34-J34</f>
        <v>29097</v>
      </c>
      <c r="L34" s="11">
        <v>72408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D36+D37</f>
        <v>185000</v>
      </c>
      <c r="E35" s="11">
        <f>E36+E37</f>
        <v>185000</v>
      </c>
      <c r="F35" s="11">
        <f>F36+F37</f>
        <v>185000</v>
      </c>
      <c r="G35" s="11">
        <f>G36+G37</f>
        <v>185000</v>
      </c>
      <c r="H35" s="11">
        <f>H36+H37</f>
        <v>185000</v>
      </c>
      <c r="I35" s="11">
        <f>I36+I37</f>
        <v>185000</v>
      </c>
      <c r="J35" s="11">
        <f>J36+J37</f>
        <v>163168</v>
      </c>
      <c r="K35" s="11">
        <f>I35-J35</f>
        <v>21832</v>
      </c>
      <c r="L35" s="11">
        <f>L36+L37</f>
        <v>535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105000</v>
      </c>
      <c r="E36" s="11">
        <v>168000</v>
      </c>
      <c r="F36" s="11">
        <v>105000</v>
      </c>
      <c r="G36" s="11">
        <v>168000</v>
      </c>
      <c r="H36" s="11">
        <v>168000</v>
      </c>
      <c r="I36" s="11">
        <v>168000</v>
      </c>
      <c r="J36" s="11">
        <v>154668</v>
      </c>
      <c r="K36" s="11">
        <f>I36-J36</f>
        <v>13332</v>
      </c>
      <c r="L36" s="11">
        <v>0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80000</v>
      </c>
      <c r="E37" s="11">
        <v>17000</v>
      </c>
      <c r="F37" s="11">
        <v>80000</v>
      </c>
      <c r="G37" s="11">
        <v>17000</v>
      </c>
      <c r="H37" s="11">
        <v>17000</v>
      </c>
      <c r="I37" s="11">
        <v>17000</v>
      </c>
      <c r="J37" s="11">
        <v>8500</v>
      </c>
      <c r="K37" s="11">
        <f>I37-J37</f>
        <v>8500</v>
      </c>
      <c r="L37" s="11">
        <v>535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20000</v>
      </c>
      <c r="G38" s="11">
        <v>80000</v>
      </c>
      <c r="H38" s="11">
        <v>80000</v>
      </c>
      <c r="I38" s="11">
        <v>80000</v>
      </c>
      <c r="J38" s="11">
        <v>60000</v>
      </c>
      <c r="K38" s="11">
        <f>I38-J38</f>
        <v>20000</v>
      </c>
      <c r="L38" s="11">
        <v>60000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</f>
        <v>0</v>
      </c>
      <c r="E39" s="11">
        <f>+E40+E42</f>
        <v>0</v>
      </c>
      <c r="F39" s="11">
        <f>+F40+F42</f>
        <v>800000</v>
      </c>
      <c r="G39" s="11">
        <f>+G40+G42</f>
        <v>1060980</v>
      </c>
      <c r="H39" s="11">
        <f>+H40+H42</f>
        <v>1060980</v>
      </c>
      <c r="I39" s="11">
        <f>+I40+I42</f>
        <v>1047836</v>
      </c>
      <c r="J39" s="11">
        <f>+J40+J42</f>
        <v>1009726</v>
      </c>
      <c r="K39" s="11">
        <f>I39-J39</f>
        <v>38110</v>
      </c>
      <c r="L39" s="11">
        <f>+L40+L42</f>
        <v>1025695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800000</v>
      </c>
      <c r="G40" s="11">
        <f>G41</f>
        <v>939500</v>
      </c>
      <c r="H40" s="11">
        <f>H41</f>
        <v>939500</v>
      </c>
      <c r="I40" s="11">
        <f>I41</f>
        <v>926356</v>
      </c>
      <c r="J40" s="11">
        <f>J41</f>
        <v>888726</v>
      </c>
      <c r="K40" s="11">
        <f>I40-J40</f>
        <v>37630</v>
      </c>
      <c r="L40" s="11">
        <f>L41</f>
        <v>904695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800000</v>
      </c>
      <c r="G41" s="11">
        <v>939500</v>
      </c>
      <c r="H41" s="11">
        <v>939500</v>
      </c>
      <c r="I41" s="11">
        <v>926356</v>
      </c>
      <c r="J41" s="11">
        <v>888726</v>
      </c>
      <c r="K41" s="11">
        <f>I41-J41</f>
        <v>37630</v>
      </c>
      <c r="L41" s="11">
        <v>904695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0</v>
      </c>
      <c r="G42" s="11">
        <f>G43</f>
        <v>121480</v>
      </c>
      <c r="H42" s="11">
        <f>H43</f>
        <v>121480</v>
      </c>
      <c r="I42" s="11">
        <f>I43</f>
        <v>121480</v>
      </c>
      <c r="J42" s="11">
        <f>J43</f>
        <v>121000</v>
      </c>
      <c r="K42" s="11">
        <f>I42-J42</f>
        <v>480</v>
      </c>
      <c r="L42" s="11">
        <f>L43</f>
        <v>121000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0</v>
      </c>
      <c r="G43" s="11">
        <v>121480</v>
      </c>
      <c r="H43" s="11">
        <v>121480</v>
      </c>
      <c r="I43" s="11">
        <v>121480</v>
      </c>
      <c r="J43" s="11">
        <v>121000</v>
      </c>
      <c r="K43" s="11">
        <f>I43-J43</f>
        <v>480</v>
      </c>
      <c r="L43" s="11">
        <v>121000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D45+D51</f>
        <v>1040000</v>
      </c>
      <c r="E44" s="11">
        <f>E45+E51</f>
        <v>5255500</v>
      </c>
      <c r="F44" s="11">
        <f>F45+F51</f>
        <v>1429200</v>
      </c>
      <c r="G44" s="11">
        <f>G45+G51</f>
        <v>5789200</v>
      </c>
      <c r="H44" s="11">
        <f>H45+H51</f>
        <v>5789200</v>
      </c>
      <c r="I44" s="11">
        <f>I45+I51</f>
        <v>5779595</v>
      </c>
      <c r="J44" s="11">
        <f>J45+J51</f>
        <v>4637665</v>
      </c>
      <c r="K44" s="11">
        <f>I44-J44</f>
        <v>1141930</v>
      </c>
      <c r="L44" s="11">
        <f>L45+L51</f>
        <v>405419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+D46+D48+D49+D50</f>
        <v>540000</v>
      </c>
      <c r="E45" s="11">
        <f>+E46+E48+E49+E50</f>
        <v>685500</v>
      </c>
      <c r="F45" s="11">
        <f>+F46+F48+F49+F50</f>
        <v>787200</v>
      </c>
      <c r="G45" s="11">
        <f>+G46+G48+G49+G50</f>
        <v>1049700</v>
      </c>
      <c r="H45" s="11">
        <f>+H46+H48+H49+H50</f>
        <v>1049700</v>
      </c>
      <c r="I45" s="11">
        <f>+I46+I48+I49+I50</f>
        <v>1040095</v>
      </c>
      <c r="J45" s="11">
        <f>+J46+J48+J49+J50</f>
        <v>921206</v>
      </c>
      <c r="K45" s="11">
        <f>I45-J45</f>
        <v>118889</v>
      </c>
      <c r="L45" s="11">
        <f>+L46+L48+L49+L50</f>
        <v>312681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20000</v>
      </c>
      <c r="E46" s="11">
        <f>E47</f>
        <v>15000</v>
      </c>
      <c r="F46" s="11">
        <f>F47</f>
        <v>142200</v>
      </c>
      <c r="G46" s="11">
        <f>G47</f>
        <v>179200</v>
      </c>
      <c r="H46" s="11">
        <f>H47</f>
        <v>179200</v>
      </c>
      <c r="I46" s="11">
        <f>I47</f>
        <v>169595</v>
      </c>
      <c r="J46" s="11">
        <f>J47</f>
        <v>148780</v>
      </c>
      <c r="K46" s="11">
        <f>I46-J46</f>
        <v>20815</v>
      </c>
      <c r="L46" s="11">
        <f>L47</f>
        <v>136293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20000</v>
      </c>
      <c r="E47" s="11">
        <v>15000</v>
      </c>
      <c r="F47" s="11">
        <v>142200</v>
      </c>
      <c r="G47" s="11">
        <v>179200</v>
      </c>
      <c r="H47" s="11">
        <v>179200</v>
      </c>
      <c r="I47" s="11">
        <v>169595</v>
      </c>
      <c r="J47" s="11">
        <v>148780</v>
      </c>
      <c r="K47" s="11">
        <f>I47-J47</f>
        <v>20815</v>
      </c>
      <c r="L47" s="11">
        <v>136293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500000</v>
      </c>
      <c r="E48" s="11">
        <v>545000</v>
      </c>
      <c r="F48" s="11">
        <v>590000</v>
      </c>
      <c r="G48" s="11">
        <v>640000</v>
      </c>
      <c r="H48" s="11">
        <v>640000</v>
      </c>
      <c r="I48" s="11">
        <v>640000</v>
      </c>
      <c r="J48" s="11">
        <v>602796</v>
      </c>
      <c r="K48" s="11">
        <f>I48-J48</f>
        <v>37204</v>
      </c>
      <c r="L48" s="11">
        <v>70285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20000</v>
      </c>
      <c r="E49" s="11">
        <v>20000</v>
      </c>
      <c r="F49" s="11">
        <v>20000</v>
      </c>
      <c r="G49" s="11">
        <v>20000</v>
      </c>
      <c r="H49" s="11">
        <v>20000</v>
      </c>
      <c r="I49" s="11">
        <v>20000</v>
      </c>
      <c r="J49" s="11">
        <v>0</v>
      </c>
      <c r="K49" s="11">
        <f>I49-J49</f>
        <v>20000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105500</v>
      </c>
      <c r="F50" s="11">
        <v>35000</v>
      </c>
      <c r="G50" s="11">
        <v>210500</v>
      </c>
      <c r="H50" s="11">
        <v>210500</v>
      </c>
      <c r="I50" s="11">
        <v>210500</v>
      </c>
      <c r="J50" s="11">
        <v>169630</v>
      </c>
      <c r="K50" s="11">
        <f>I50-J50</f>
        <v>40870</v>
      </c>
      <c r="L50" s="11">
        <v>106103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+D52+D54+D55</f>
        <v>500000</v>
      </c>
      <c r="E51" s="11">
        <f>+E52+E54+E55</f>
        <v>4570000</v>
      </c>
      <c r="F51" s="11">
        <f>+F52+F54+F55</f>
        <v>642000</v>
      </c>
      <c r="G51" s="11">
        <f>+G52+G54+G55</f>
        <v>4739500</v>
      </c>
      <c r="H51" s="11">
        <f>+H52+H54+H55</f>
        <v>4739500</v>
      </c>
      <c r="I51" s="11">
        <f>+I52+I54+I55</f>
        <v>4739500</v>
      </c>
      <c r="J51" s="11">
        <f>+J52+J54+J55</f>
        <v>3716459</v>
      </c>
      <c r="K51" s="11">
        <f>I51-J51</f>
        <v>1023041</v>
      </c>
      <c r="L51" s="11">
        <f>+L52+L54+L55</f>
        <v>92738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0</v>
      </c>
      <c r="E52" s="11">
        <f>E53</f>
        <v>0</v>
      </c>
      <c r="F52" s="11">
        <f>F53</f>
        <v>108000</v>
      </c>
      <c r="G52" s="11">
        <f>G53</f>
        <v>125500</v>
      </c>
      <c r="H52" s="11">
        <f>H53</f>
        <v>125500</v>
      </c>
      <c r="I52" s="11">
        <f>I53</f>
        <v>125500</v>
      </c>
      <c r="J52" s="11">
        <f>J53</f>
        <v>96623</v>
      </c>
      <c r="K52" s="11">
        <f>I52-J52</f>
        <v>28877</v>
      </c>
      <c r="L52" s="11">
        <f>L53</f>
        <v>82477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108000</v>
      </c>
      <c r="G53" s="11">
        <v>125500</v>
      </c>
      <c r="H53" s="11">
        <v>125500</v>
      </c>
      <c r="I53" s="11">
        <v>125500</v>
      </c>
      <c r="J53" s="11">
        <v>96623</v>
      </c>
      <c r="K53" s="11">
        <f>I53-J53</f>
        <v>28877</v>
      </c>
      <c r="L53" s="11">
        <v>82477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500000</v>
      </c>
      <c r="E54" s="11">
        <v>4570000</v>
      </c>
      <c r="F54" s="11">
        <v>530000</v>
      </c>
      <c r="G54" s="11">
        <v>4610000</v>
      </c>
      <c r="H54" s="11">
        <v>4610000</v>
      </c>
      <c r="I54" s="11">
        <v>4610000</v>
      </c>
      <c r="J54" s="11">
        <v>3617836</v>
      </c>
      <c r="K54" s="11">
        <f>I54-J54</f>
        <v>992164</v>
      </c>
      <c r="L54" s="11">
        <v>8261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4000</v>
      </c>
      <c r="G55" s="11">
        <v>4000</v>
      </c>
      <c r="H55" s="11">
        <v>4000</v>
      </c>
      <c r="I55" s="11">
        <v>4000</v>
      </c>
      <c r="J55" s="11">
        <v>2000</v>
      </c>
      <c r="K55" s="11">
        <f>I55-J55</f>
        <v>2000</v>
      </c>
      <c r="L55" s="11">
        <v>2000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+D57+D60</f>
        <v>1966000</v>
      </c>
      <c r="E56" s="11">
        <f>+E57+E60</f>
        <v>2280400</v>
      </c>
      <c r="F56" s="11">
        <f>+F57+F60</f>
        <v>2034000</v>
      </c>
      <c r="G56" s="11">
        <f>+G57+G60</f>
        <v>2355400</v>
      </c>
      <c r="H56" s="11">
        <f>+H57+H60</f>
        <v>2355400</v>
      </c>
      <c r="I56" s="11">
        <f>+I57+I60</f>
        <v>2355400</v>
      </c>
      <c r="J56" s="11">
        <f>+J57+J60</f>
        <v>925374</v>
      </c>
      <c r="K56" s="11">
        <f>I56-J56</f>
        <v>1430026</v>
      </c>
      <c r="L56" s="11">
        <f>+L57+L60</f>
        <v>62447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1966000</v>
      </c>
      <c r="E57" s="11">
        <f>E58</f>
        <v>2280400</v>
      </c>
      <c r="F57" s="11">
        <f>F58</f>
        <v>2026000</v>
      </c>
      <c r="G57" s="11">
        <f>G58</f>
        <v>2340400</v>
      </c>
      <c r="H57" s="11">
        <f>H58</f>
        <v>2340400</v>
      </c>
      <c r="I57" s="11">
        <f>I58</f>
        <v>2340400</v>
      </c>
      <c r="J57" s="11">
        <f>J58</f>
        <v>920565</v>
      </c>
      <c r="K57" s="11">
        <f>I57-J57</f>
        <v>1419835</v>
      </c>
      <c r="L57" s="11">
        <f>L58</f>
        <v>61815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D59</f>
        <v>1966000</v>
      </c>
      <c r="E58" s="11">
        <f>E59</f>
        <v>2280400</v>
      </c>
      <c r="F58" s="11">
        <f>F59</f>
        <v>2026000</v>
      </c>
      <c r="G58" s="11">
        <f>G59</f>
        <v>2340400</v>
      </c>
      <c r="H58" s="11">
        <f>H59</f>
        <v>2340400</v>
      </c>
      <c r="I58" s="11">
        <f>I59</f>
        <v>2340400</v>
      </c>
      <c r="J58" s="11">
        <f>J59</f>
        <v>920565</v>
      </c>
      <c r="K58" s="11">
        <f>I58-J58</f>
        <v>1419835</v>
      </c>
      <c r="L58" s="11">
        <f>L59</f>
        <v>61815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1966000</v>
      </c>
      <c r="E59" s="11">
        <v>2280400</v>
      </c>
      <c r="F59" s="11">
        <v>2026000</v>
      </c>
      <c r="G59" s="11">
        <v>2340400</v>
      </c>
      <c r="H59" s="11">
        <v>2340400</v>
      </c>
      <c r="I59" s="11">
        <v>2340400</v>
      </c>
      <c r="J59" s="11">
        <v>920565</v>
      </c>
      <c r="K59" s="11">
        <f>I59-J59</f>
        <v>1419835</v>
      </c>
      <c r="L59" s="11">
        <v>61815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f>+D61</f>
        <v>0</v>
      </c>
      <c r="E60" s="11">
        <f>+E61</f>
        <v>0</v>
      </c>
      <c r="F60" s="11">
        <f>+F61</f>
        <v>8000</v>
      </c>
      <c r="G60" s="11">
        <f>+G61</f>
        <v>15000</v>
      </c>
      <c r="H60" s="11">
        <f>+H61</f>
        <v>15000</v>
      </c>
      <c r="I60" s="11">
        <f>+I61</f>
        <v>15000</v>
      </c>
      <c r="J60" s="11">
        <f>+J61</f>
        <v>4809</v>
      </c>
      <c r="K60" s="11">
        <f>I60-J60</f>
        <v>10191</v>
      </c>
      <c r="L60" s="11">
        <f>+L61</f>
        <v>632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8000</v>
      </c>
      <c r="G61" s="11">
        <v>15000</v>
      </c>
      <c r="H61" s="11">
        <v>15000</v>
      </c>
      <c r="I61" s="11">
        <v>15000</v>
      </c>
      <c r="J61" s="11">
        <v>4809</v>
      </c>
      <c r="K61" s="11">
        <f>I61-J61</f>
        <v>10191</v>
      </c>
      <c r="L61" s="11">
        <v>632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-37000</v>
      </c>
      <c r="G62" s="11">
        <v>-37000</v>
      </c>
      <c r="H62" s="11">
        <v>0</v>
      </c>
      <c r="I62" s="11">
        <v>0</v>
      </c>
      <c r="J62" s="11">
        <v>165838</v>
      </c>
      <c r="K62" s="11">
        <f>I62-J62</f>
        <v>-165838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165838</v>
      </c>
      <c r="K63" s="11">
        <f>I63-J63</f>
        <v>-165838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202837</v>
      </c>
      <c r="K64" s="11">
        <f>I64-J64</f>
        <v>-202837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-37000</v>
      </c>
      <c r="G65" s="11">
        <v>-37000</v>
      </c>
      <c r="H65" s="11">
        <v>0</v>
      </c>
      <c r="I65" s="11">
        <v>0</v>
      </c>
      <c r="J65" s="11">
        <v>0</v>
      </c>
      <c r="K65" s="11">
        <f>I65-J65</f>
        <v>0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-37000</v>
      </c>
      <c r="G66" s="11">
        <v>-37000</v>
      </c>
      <c r="H66" s="11">
        <v>0</v>
      </c>
      <c r="I66" s="11">
        <v>0</v>
      </c>
      <c r="J66" s="11">
        <v>-36999</v>
      </c>
      <c r="K66" s="11">
        <f>I66-J66</f>
        <v>36999</v>
      </c>
      <c r="L66" s="11"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  <c r="L67" s="9"/>
    </row>
    <row r="68" spans="1:12" x14ac:dyDescent="0.25">
      <c r="A68" s="13" t="s">
        <v>183</v>
      </c>
      <c r="B68" s="13"/>
      <c r="C68" s="13"/>
      <c r="D68" s="13"/>
      <c r="E68" s="13" t="s">
        <v>185</v>
      </c>
      <c r="F68" s="13"/>
      <c r="G68" s="13"/>
      <c r="H68" s="13"/>
      <c r="I68" s="13"/>
      <c r="J68" s="13"/>
      <c r="K68" s="13"/>
      <c r="L68" s="13"/>
    </row>
    <row r="69" spans="1:12" x14ac:dyDescent="0.25">
      <c r="A69" s="3" t="s">
        <v>184</v>
      </c>
      <c r="B69" s="3"/>
      <c r="C69" s="3"/>
      <c r="D69" s="3"/>
      <c r="E69" s="3"/>
      <c r="F69" s="3"/>
      <c r="G69" s="3"/>
      <c r="H69" s="3"/>
      <c r="I69" s="3" t="s">
        <v>186</v>
      </c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4">
    <mergeCell ref="K6:K10"/>
    <mergeCell ref="L6:L10"/>
    <mergeCell ref="A68:D68"/>
    <mergeCell ref="A69:D69"/>
    <mergeCell ref="E68:H68"/>
    <mergeCell ref="E69:H69"/>
    <mergeCell ref="I68:L68"/>
    <mergeCell ref="I69:L6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2022-03-01T07:27:45Z</dcterms:created>
  <dcterms:modified xsi:type="dcterms:W3CDTF">2022-03-01T07:27:49Z</dcterms:modified>
</cp:coreProperties>
</file>