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3\"/>
    </mc:Choice>
  </mc:AlternateContent>
  <xr:revisionPtr revIDLastSave="0" documentId="8_{9DF649F7-4180-4639-B4C9-FE7D9F364FE6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F25" i="3"/>
  <c r="K25" i="3"/>
  <c r="F26" i="3"/>
  <c r="K26" i="3"/>
  <c r="D27" i="3"/>
  <c r="E27" i="3"/>
  <c r="G27" i="3"/>
  <c r="F27" i="3" s="1"/>
  <c r="K27" i="3" s="1"/>
  <c r="H27" i="3"/>
  <c r="I27" i="3"/>
  <c r="J27" i="3"/>
  <c r="F28" i="3"/>
  <c r="K28" i="3"/>
  <c r="G15" i="2"/>
  <c r="D16" i="2"/>
  <c r="D15" i="2" s="1"/>
  <c r="D14" i="2" s="1"/>
  <c r="E16" i="2"/>
  <c r="E15" i="2" s="1"/>
  <c r="E14" i="2" s="1"/>
  <c r="G16" i="2"/>
  <c r="F16" i="2" s="1"/>
  <c r="K16" i="2" s="1"/>
  <c r="H16" i="2"/>
  <c r="I16" i="2"/>
  <c r="I15" i="2" s="1"/>
  <c r="I14" i="2" s="1"/>
  <c r="J16" i="2"/>
  <c r="J15" i="2" s="1"/>
  <c r="J14" i="2" s="1"/>
  <c r="F17" i="2"/>
  <c r="K17" i="2"/>
  <c r="D18" i="2"/>
  <c r="E18" i="2"/>
  <c r="G18" i="2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H33" i="2"/>
  <c r="I33" i="2"/>
  <c r="J33" i="2"/>
  <c r="J32" i="2" s="1"/>
  <c r="F34" i="2"/>
  <c r="K34" i="2"/>
  <c r="F35" i="2"/>
  <c r="K35" i="2"/>
  <c r="F36" i="2"/>
  <c r="K36" i="2"/>
  <c r="D38" i="2"/>
  <c r="D37" i="2" s="1"/>
  <c r="E38" i="2"/>
  <c r="E37" i="2" s="1"/>
  <c r="G38" i="2"/>
  <c r="H38" i="2"/>
  <c r="H37" i="2" s="1"/>
  <c r="I38" i="2"/>
  <c r="I37" i="2" s="1"/>
  <c r="J38" i="2"/>
  <c r="J37" i="2" s="1"/>
  <c r="F39" i="2"/>
  <c r="K39" i="2"/>
  <c r="F40" i="2"/>
  <c r="K40" i="2"/>
  <c r="I41" i="2"/>
  <c r="D42" i="2"/>
  <c r="D41" i="2" s="1"/>
  <c r="E42" i="2"/>
  <c r="E41" i="2" s="1"/>
  <c r="G42" i="2"/>
  <c r="H42" i="2"/>
  <c r="H41" i="2" s="1"/>
  <c r="I42" i="2"/>
  <c r="J42" i="2"/>
  <c r="J41" i="2" s="1"/>
  <c r="F43" i="2"/>
  <c r="K43" i="2"/>
  <c r="D47" i="2"/>
  <c r="D46" i="2" s="1"/>
  <c r="D45" i="2" s="1"/>
  <c r="E47" i="2"/>
  <c r="E46" i="2" s="1"/>
  <c r="E45" i="2" s="1"/>
  <c r="G47" i="2"/>
  <c r="H47" i="2"/>
  <c r="H46" i="2" s="1"/>
  <c r="H45" i="2" s="1"/>
  <c r="I47" i="2"/>
  <c r="I46" i="2" s="1"/>
  <c r="I45" i="2" s="1"/>
  <c r="J47" i="2"/>
  <c r="J46" i="2" s="1"/>
  <c r="J45" i="2" s="1"/>
  <c r="J44" i="2" s="1"/>
  <c r="F48" i="2"/>
  <c r="K48" i="2"/>
  <c r="E50" i="2"/>
  <c r="E49" i="2" s="1"/>
  <c r="D51" i="2"/>
  <c r="D50" i="2" s="1"/>
  <c r="D49" i="2" s="1"/>
  <c r="E51" i="2"/>
  <c r="G51" i="2"/>
  <c r="H51" i="2"/>
  <c r="H50" i="2" s="1"/>
  <c r="H49" i="2" s="1"/>
  <c r="I51" i="2"/>
  <c r="I50" i="2" s="1"/>
  <c r="I49" i="2" s="1"/>
  <c r="J51" i="2"/>
  <c r="J50" i="2" s="1"/>
  <c r="J49" i="2" s="1"/>
  <c r="F52" i="2"/>
  <c r="K52" i="2"/>
  <c r="D53" i="2"/>
  <c r="E53" i="2"/>
  <c r="G53" i="2"/>
  <c r="F53" i="2" s="1"/>
  <c r="K53" i="2" s="1"/>
  <c r="H53" i="2"/>
  <c r="I53" i="2"/>
  <c r="J53" i="2"/>
  <c r="F54" i="2"/>
  <c r="K54" i="2"/>
  <c r="F55" i="2"/>
  <c r="K55" i="2"/>
  <c r="D56" i="2"/>
  <c r="E56" i="2"/>
  <c r="G56" i="2"/>
  <c r="F56" i="2" s="1"/>
  <c r="K56" i="2" s="1"/>
  <c r="H56" i="2"/>
  <c r="I56" i="2"/>
  <c r="J56" i="2"/>
  <c r="F57" i="2"/>
  <c r="K57" i="2"/>
  <c r="I59" i="2"/>
  <c r="I58" i="2" s="1"/>
  <c r="D60" i="2"/>
  <c r="D59" i="2" s="1"/>
  <c r="D58" i="2" s="1"/>
  <c r="E60" i="2"/>
  <c r="E59" i="2" s="1"/>
  <c r="E58" i="2" s="1"/>
  <c r="G60" i="2"/>
  <c r="H60" i="2"/>
  <c r="H59" i="2" s="1"/>
  <c r="H58" i="2" s="1"/>
  <c r="I60" i="2"/>
  <c r="J60" i="2"/>
  <c r="F61" i="2"/>
  <c r="K61" i="2"/>
  <c r="D62" i="2"/>
  <c r="E62" i="2"/>
  <c r="G62" i="2"/>
  <c r="F62" i="2" s="1"/>
  <c r="H62" i="2"/>
  <c r="I62" i="2"/>
  <c r="J62" i="2"/>
  <c r="K62" i="2"/>
  <c r="F63" i="2"/>
  <c r="K63" i="2"/>
  <c r="D17" i="1"/>
  <c r="E17" i="1"/>
  <c r="G17" i="1"/>
  <c r="G16" i="1" s="1"/>
  <c r="H17" i="1"/>
  <c r="I17" i="1"/>
  <c r="J17" i="1"/>
  <c r="J16" i="1" s="1"/>
  <c r="J15" i="1" s="1"/>
  <c r="F18" i="1"/>
  <c r="K18" i="1"/>
  <c r="D19" i="1"/>
  <c r="E19" i="1"/>
  <c r="G19" i="1"/>
  <c r="H19" i="1"/>
  <c r="I19" i="1"/>
  <c r="J19" i="1"/>
  <c r="F20" i="1"/>
  <c r="K20" i="1"/>
  <c r="F21" i="1"/>
  <c r="K21" i="1"/>
  <c r="F22" i="1"/>
  <c r="K22" i="1"/>
  <c r="G24" i="1"/>
  <c r="F24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J33" i="1" s="1"/>
  <c r="F35" i="1"/>
  <c r="K35" i="1"/>
  <c r="F36" i="1"/>
  <c r="K36" i="1"/>
  <c r="F37" i="1"/>
  <c r="K37" i="1"/>
  <c r="I38" i="1"/>
  <c r="D39" i="1"/>
  <c r="D38" i="1" s="1"/>
  <c r="E39" i="1"/>
  <c r="E38" i="1" s="1"/>
  <c r="G39" i="1"/>
  <c r="H39" i="1"/>
  <c r="H38" i="1" s="1"/>
  <c r="I39" i="1"/>
  <c r="J39" i="1"/>
  <c r="J38" i="1" s="1"/>
  <c r="F40" i="1"/>
  <c r="K40" i="1"/>
  <c r="F41" i="1"/>
  <c r="K41" i="1"/>
  <c r="D43" i="1"/>
  <c r="D42" i="1" s="1"/>
  <c r="E43" i="1"/>
  <c r="E42" i="1" s="1"/>
  <c r="G43" i="1"/>
  <c r="H43" i="1"/>
  <c r="H42" i="1" s="1"/>
  <c r="I43" i="1"/>
  <c r="I42" i="1" s="1"/>
  <c r="J43" i="1"/>
  <c r="J42" i="1" s="1"/>
  <c r="F44" i="1"/>
  <c r="K44" i="1"/>
  <c r="G47" i="1"/>
  <c r="F47" i="1" s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I51" i="1"/>
  <c r="I50" i="1" s="1"/>
  <c r="D52" i="1"/>
  <c r="D51" i="1" s="1"/>
  <c r="D50" i="1" s="1"/>
  <c r="E52" i="1"/>
  <c r="E51" i="1" s="1"/>
  <c r="E50" i="1" s="1"/>
  <c r="G52" i="1"/>
  <c r="H52" i="1"/>
  <c r="H51" i="1" s="1"/>
  <c r="H50" i="1" s="1"/>
  <c r="I52" i="1"/>
  <c r="J52" i="1"/>
  <c r="J51" i="1" s="1"/>
  <c r="F53" i="1"/>
  <c r="K53" i="1"/>
  <c r="D54" i="1"/>
  <c r="E54" i="1"/>
  <c r="G54" i="1"/>
  <c r="F54" i="1" s="1"/>
  <c r="K54" i="1" s="1"/>
  <c r="H54" i="1"/>
  <c r="I54" i="1"/>
  <c r="J54" i="1"/>
  <c r="F55" i="1"/>
  <c r="K55" i="1"/>
  <c r="F56" i="1"/>
  <c r="K56" i="1"/>
  <c r="F57" i="1"/>
  <c r="K57" i="1"/>
  <c r="F58" i="1"/>
  <c r="K58" i="1"/>
  <c r="D60" i="1"/>
  <c r="D59" i="1" s="1"/>
  <c r="E60" i="1"/>
  <c r="E59" i="1" s="1"/>
  <c r="G60" i="1"/>
  <c r="G59" i="1" s="1"/>
  <c r="F59" i="1" s="1"/>
  <c r="K59" i="1" s="1"/>
  <c r="H60" i="1"/>
  <c r="H59" i="1" s="1"/>
  <c r="I60" i="1"/>
  <c r="I59" i="1" s="1"/>
  <c r="J60" i="1"/>
  <c r="J59" i="1" s="1"/>
  <c r="F61" i="1"/>
  <c r="K61" i="1"/>
  <c r="D64" i="1"/>
  <c r="D63" i="1" s="1"/>
  <c r="D62" i="1" s="1"/>
  <c r="E64" i="1"/>
  <c r="E63" i="1" s="1"/>
  <c r="E62" i="1" s="1"/>
  <c r="G64" i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F67" i="1"/>
  <c r="K67" i="1"/>
  <c r="F68" i="1"/>
  <c r="K68" i="1"/>
  <c r="F69" i="1"/>
  <c r="K69" i="1"/>
  <c r="D70" i="1"/>
  <c r="E70" i="1"/>
  <c r="G70" i="1"/>
  <c r="F70" i="1" s="1"/>
  <c r="K70" i="1" s="1"/>
  <c r="H70" i="1"/>
  <c r="I70" i="1"/>
  <c r="J70" i="1"/>
  <c r="F71" i="1"/>
  <c r="K71" i="1"/>
  <c r="F72" i="1"/>
  <c r="K72" i="1"/>
  <c r="E11" i="3" l="1"/>
  <c r="H11" i="3"/>
  <c r="J11" i="3"/>
  <c r="I11" i="3"/>
  <c r="D11" i="3"/>
  <c r="G21" i="3"/>
  <c r="G14" i="3"/>
  <c r="G17" i="3"/>
  <c r="F17" i="3" s="1"/>
  <c r="K17" i="3" s="1"/>
  <c r="G46" i="2"/>
  <c r="F47" i="2"/>
  <c r="K47" i="2" s="1"/>
  <c r="F23" i="2"/>
  <c r="K23" i="2" s="1"/>
  <c r="G22" i="2"/>
  <c r="F22" i="2" s="1"/>
  <c r="K22" i="2" s="1"/>
  <c r="J13" i="2"/>
  <c r="J12" i="2" s="1"/>
  <c r="G14" i="2"/>
  <c r="F60" i="2"/>
  <c r="K60" i="2" s="1"/>
  <c r="F42" i="2"/>
  <c r="K42" i="2" s="1"/>
  <c r="F33" i="2"/>
  <c r="K33" i="2" s="1"/>
  <c r="F24" i="2"/>
  <c r="K24" i="2" s="1"/>
  <c r="F18" i="2"/>
  <c r="K18" i="2" s="1"/>
  <c r="H15" i="2"/>
  <c r="H14" i="2" s="1"/>
  <c r="H13" i="2" s="1"/>
  <c r="D13" i="2"/>
  <c r="D12" i="2" s="1"/>
  <c r="D11" i="2" s="1"/>
  <c r="J59" i="2"/>
  <c r="J58" i="2" s="1"/>
  <c r="I44" i="2"/>
  <c r="E44" i="2"/>
  <c r="I32" i="2"/>
  <c r="I13" i="2" s="1"/>
  <c r="I12" i="2" s="1"/>
  <c r="I11" i="2" s="1"/>
  <c r="E32" i="2"/>
  <c r="E13" i="2" s="1"/>
  <c r="E12" i="2" s="1"/>
  <c r="E11" i="2" s="1"/>
  <c r="F51" i="2"/>
  <c r="K51" i="2" s="1"/>
  <c r="H44" i="2"/>
  <c r="D44" i="2"/>
  <c r="F38" i="2"/>
  <c r="K38" i="2" s="1"/>
  <c r="H32" i="2"/>
  <c r="D32" i="2"/>
  <c r="G59" i="2"/>
  <c r="G50" i="2"/>
  <c r="G41" i="2"/>
  <c r="F41" i="2" s="1"/>
  <c r="K41" i="2" s="1"/>
  <c r="G37" i="2"/>
  <c r="F37" i="2" s="1"/>
  <c r="K37" i="2" s="1"/>
  <c r="G15" i="1"/>
  <c r="J14" i="1"/>
  <c r="K47" i="1"/>
  <c r="K24" i="1"/>
  <c r="I45" i="1"/>
  <c r="E45" i="1"/>
  <c r="G46" i="1"/>
  <c r="I33" i="1"/>
  <c r="E33" i="1"/>
  <c r="G23" i="1"/>
  <c r="F23" i="1" s="1"/>
  <c r="K23" i="1" s="1"/>
  <c r="F60" i="1"/>
  <c r="K60" i="1" s="1"/>
  <c r="F52" i="1"/>
  <c r="K52" i="1" s="1"/>
  <c r="H45" i="1"/>
  <c r="D45" i="1"/>
  <c r="F39" i="1"/>
  <c r="K39" i="1" s="1"/>
  <c r="H33" i="1"/>
  <c r="D33" i="1"/>
  <c r="F17" i="1"/>
  <c r="K17" i="1" s="1"/>
  <c r="J50" i="1"/>
  <c r="J45" i="1" s="1"/>
  <c r="I16" i="1"/>
  <c r="I15" i="1" s="1"/>
  <c r="I14" i="1" s="1"/>
  <c r="E16" i="1"/>
  <c r="E15" i="1" s="1"/>
  <c r="E14" i="1" s="1"/>
  <c r="F64" i="1"/>
  <c r="K64" i="1" s="1"/>
  <c r="G63" i="1"/>
  <c r="F43" i="1"/>
  <c r="K43" i="1" s="1"/>
  <c r="F19" i="1"/>
  <c r="K19" i="1" s="1"/>
  <c r="H16" i="1"/>
  <c r="H15" i="1" s="1"/>
  <c r="H14" i="1" s="1"/>
  <c r="H13" i="1" s="1"/>
  <c r="D16" i="1"/>
  <c r="D15" i="1" s="1"/>
  <c r="G51" i="1"/>
  <c r="G42" i="1"/>
  <c r="F42" i="1" s="1"/>
  <c r="K42" i="1" s="1"/>
  <c r="G38" i="1"/>
  <c r="F21" i="3" l="1"/>
  <c r="K21" i="3" s="1"/>
  <c r="G20" i="3"/>
  <c r="F20" i="3" s="1"/>
  <c r="K20" i="3" s="1"/>
  <c r="F14" i="3"/>
  <c r="K14" i="3" s="1"/>
  <c r="G13" i="3"/>
  <c r="F59" i="2"/>
  <c r="K59" i="2" s="1"/>
  <c r="G58" i="2"/>
  <c r="F58" i="2" s="1"/>
  <c r="K58" i="2" s="1"/>
  <c r="F46" i="2"/>
  <c r="K46" i="2" s="1"/>
  <c r="G45" i="2"/>
  <c r="H12" i="2"/>
  <c r="H11" i="2" s="1"/>
  <c r="G32" i="2"/>
  <c r="F32" i="2" s="1"/>
  <c r="K32" i="2" s="1"/>
  <c r="J11" i="2"/>
  <c r="F15" i="2"/>
  <c r="K15" i="2" s="1"/>
  <c r="F50" i="2"/>
  <c r="K50" i="2" s="1"/>
  <c r="G49" i="2"/>
  <c r="F49" i="2" s="1"/>
  <c r="K49" i="2" s="1"/>
  <c r="F14" i="2"/>
  <c r="K14" i="2" s="1"/>
  <c r="G13" i="2"/>
  <c r="F38" i="1"/>
  <c r="K38" i="1" s="1"/>
  <c r="G33" i="1"/>
  <c r="F33" i="1" s="1"/>
  <c r="K33" i="1" s="1"/>
  <c r="H11" i="1"/>
  <c r="H12" i="1"/>
  <c r="J13" i="1"/>
  <c r="E13" i="1"/>
  <c r="F15" i="1"/>
  <c r="K15" i="1" s="1"/>
  <c r="F51" i="1"/>
  <c r="K51" i="1" s="1"/>
  <c r="G50" i="1"/>
  <c r="F50" i="1" s="1"/>
  <c r="K50" i="1" s="1"/>
  <c r="I13" i="1"/>
  <c r="F16" i="1"/>
  <c r="K16" i="1" s="1"/>
  <c r="D14" i="1"/>
  <c r="D13" i="1" s="1"/>
  <c r="F63" i="1"/>
  <c r="K63" i="1" s="1"/>
  <c r="G62" i="1"/>
  <c r="F62" i="1" s="1"/>
  <c r="K62" i="1" s="1"/>
  <c r="F46" i="1"/>
  <c r="K46" i="1" s="1"/>
  <c r="F13" i="3" l="1"/>
  <c r="K13" i="3" s="1"/>
  <c r="G12" i="3"/>
  <c r="F45" i="2"/>
  <c r="K45" i="2" s="1"/>
  <c r="G44" i="2"/>
  <c r="F44" i="2" s="1"/>
  <c r="K44" i="2" s="1"/>
  <c r="F13" i="2"/>
  <c r="K13" i="2" s="1"/>
  <c r="G12" i="2"/>
  <c r="E11" i="1"/>
  <c r="E12" i="1"/>
  <c r="G45" i="1"/>
  <c r="F45" i="1" s="1"/>
  <c r="K45" i="1" s="1"/>
  <c r="D11" i="1"/>
  <c r="D12" i="1"/>
  <c r="J11" i="1"/>
  <c r="J12" i="1"/>
  <c r="G14" i="1"/>
  <c r="I11" i="1"/>
  <c r="I12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<sst xmlns="http://schemas.openxmlformats.org/spreadsheetml/2006/main" count="468" uniqueCount="245">
  <si>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</si>
  <si>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</si>
  <si>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</si>
  <si>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</si>
  <si>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</si>
  <si>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</si>
  <si>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</si>
  <si>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</si>
  <si>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</si>
  <si>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</si>
  <si>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</si>
  <si>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</si>
  <si>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</si>
  <si>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</si>
  <si>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</si>
  <si>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</si>
  <si>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</si>
  <si>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</si>
  <si>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</si>
  <si>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</si>
  <si>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</si>
  <si>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</si>
  <si>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</si>
  <si>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</si>
  <si>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</si>
  <si>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</si>
  <si>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</si>
  <si>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</si>
  <si>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</si>
  <si>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</si>
  <si>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</si>
  <si>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</si>
  <si>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</si>
  <si>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</si>
  <si>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</si>
  <si>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</si>
  <si>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</si>
  <si>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</si>
  <si>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</si>
  <si>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</si>
  <si>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</si>
  <si>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</si>
  <si>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</si>
  <si>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</si>
  <si>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</si>
  <si>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</si>
  <si>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</si>
  <si>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</si>
  <si>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</si>
  <si>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</si>
  <si>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</si>
  <si>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</si>
  <si>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</si>
  <si>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</si>
  <si>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</si>
  <si>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</si>
  <si>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</si>
  <si>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</si>
  <si>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</si>
  <si>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</si>
  <si>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</si>
  <si>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</si>
  <si>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</si>
  <si>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</si>
  <si>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</si>
  <si>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</si>
  <si>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</si>
  <si>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</si>
  <si>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</si>
  <si>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</si>
  <si>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</si>
  <si>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</si>
  <si>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</si>
  <si>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</si>
  <si>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</si>
  <si>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</si>
  <si>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</si>
  <si>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</si>
  <si>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</si>
  <si>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</si>
  <si>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</si>
  <si>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</si>
  <si>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</si>
  <si>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</si>
  <si>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</si>
  <si>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</si>
  <si>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</si>
  <si>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</si>
  <si>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</si>
  <si>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</si>
  <si>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</si>
  <si>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</si>
  <si>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</si>
  <si>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</si>
  <si>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</si>
  <si>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</si>
  <si>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</si>
  <si>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</si>
  <si>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</si>
  <si>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</si>
  <si>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</si>
  <si>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</si>
  <si>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</si>
  <si>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</si>
  <si>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</si>
  <si>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</si>
  <si>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</si>
  <si>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</si>
  <si>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</si>
  <si>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</si>
  <si>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</si>
  <si>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</si>
  <si>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</si>
  <si>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</si>
  <si>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</si>
  <si>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</si>
  <si>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</si>
  <si>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</si>
  <si>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</si>
  <si>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</si>
  <si>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</si>
  <si>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</si>
  <si>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</si>
  <si>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</si>
  <si>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</si>
  <si>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</si>
  <si>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</si>
  <si>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</si>
  <si>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</si>
  <si>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</si>
  <si>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</si>
  <si>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</si>
  <si>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</si>
  <si>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</si>
  <si>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</si>
  <si>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</si>
  <si>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</si>
  <si>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</si>
  <si>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</si>
  <si>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</si>
  <si>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</si>
  <si>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</si>
  <si>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</si>
  <si>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</si>
  <si>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</si>
  <si>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</si>
  <si>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</si>
  <si>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</si>
  <si>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</si>
  <si>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</si>
  <si>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</si>
  <si>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</si>
  <si>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</si>
  <si>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</si>
  <si>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</si>
  <si>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</si>
  <si>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</si>
  <si>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</si>
  <si>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</si>
  <si>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</si>
  <si>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</si>
  <si>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</si>
  <si>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</si>
  <si>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</si>
  <si>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</si>
  <si>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</si>
  <si>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</si>
  <si>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</si>
  <si>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</si>
  <si>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</si>
  <si>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</si>
  <si>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</si>
  <si>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</si>
  <si>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</si>
  <si>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</si>
  <si>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</si>
  <si>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</si>
  <si>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</si>
  <si>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</si>
  <si>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</si>
  <si>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</si>
  <si>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</si>
  <si>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</si>
  <si>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</si>
  <si>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154</t>
  </si>
  <si>
    <t>Subventii pentru finantarea cheltuielilor de capital pentru unitatile de invatamant preuniversitar</t>
  </si>
  <si>
    <t>42.02.14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</si>
  <si>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</si>
  <si>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</si>
  <si>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</si>
  <si>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</si>
  <si>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</si>
  <si>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</si>
  <si>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198</t>
  </si>
  <si>
    <t>Subvenţii  din sume obţinute în urma scoaterii la licitaţie a certificatelor de emisii de gaze cu efect de seră pentru finanţarea proiectelor de investiţii</t>
  </si>
  <si>
    <t>42.02.67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</si>
  <si>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</si>
  <si>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</si>
  <si>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</si>
  <si>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</si>
  <si>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</si>
  <si>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</si>
  <si>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227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</si>
  <si>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</si>
  <si>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</si>
  <si>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</si>
  <si>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PANTEA ADRIAN</t>
  </si>
  <si>
    <t/>
  </si>
  <si>
    <t>Neniu Simona Liliana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</si>
  <si>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</si>
  <si>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</si>
  <si>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</si>
  <si>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</si>
  <si>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</si>
  <si>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</si>
  <si>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</si>
  <si>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</si>
  <si>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</si>
  <si>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</si>
  <si>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</si>
  <si>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</si>
  <si>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</si>
  <si>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67</t>
  </si>
  <si>
    <t>82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</si>
  <si>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</si>
  <si>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</si>
  <si>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</si>
  <si>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</si>
  <si>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</si>
  <si>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</si>
  <si>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</si>
  <si>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</si>
  <si>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</si>
  <si>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</si>
  <si>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</si>
  <si>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</si>
  <si>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</si>
  <si>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</si>
  <si>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</si>
  <si>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</si>
  <si>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</si>
  <si>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</si>
  <si>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</si>
  <si>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80</t>
  </si>
  <si>
    <t>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</si>
</sst>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D13+D59+D62</f>
        <v>7529700</v>
      </c>
      <c r="E11" s="11">
        <f>E13+E59+E62</f>
        <v>6259700</v>
      </c>
      <c r="F11" s="11">
        <f>G11+H11</f>
        <v>5600913</v>
      </c>
      <c r="G11" s="11">
        <f>G13+G59+G62</f>
        <v>881703</v>
      </c>
      <c r="H11" s="11">
        <f>H13+H59+H62</f>
        <v>4719210</v>
      </c>
      <c r="I11" s="11">
        <f>I13+I59+I62</f>
        <v>3969744</v>
      </c>
      <c r="J11" s="11">
        <f>J13+J59+J62</f>
        <v>0</v>
      </c>
      <c r="K11" s="11">
        <f>F11-I11-J11</f>
        <v>1631169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1536700</v>
      </c>
      <c r="E12" s="11">
        <f>E13-E34</f>
        <v>1226200</v>
      </c>
      <c r="F12" s="11">
        <f>G12+H12</f>
        <v>2390191</v>
      </c>
      <c r="G12" s="11">
        <f>G13-G34</f>
        <v>881703</v>
      </c>
      <c r="H12" s="11">
        <f>H13-H34</f>
        <v>1508488</v>
      </c>
      <c r="I12" s="11">
        <f>I13-I34</f>
        <v>759022</v>
      </c>
      <c r="J12" s="11">
        <f>J13-J34</f>
        <v>0</v>
      </c>
      <c r="K12" s="11">
        <f>F12-I12-J12</f>
        <v>1631169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3758700</v>
      </c>
      <c r="E13" s="11">
        <f>E14+E45</f>
        <v>2917200</v>
      </c>
      <c r="F13" s="11">
        <f>G13+H13</f>
        <v>4039191</v>
      </c>
      <c r="G13" s="11">
        <f>G14+G45</f>
        <v>881703</v>
      </c>
      <c r="H13" s="11">
        <f>H14+H45</f>
        <v>3157488</v>
      </c>
      <c r="I13" s="11">
        <f>I14+I45</f>
        <v>2408022</v>
      </c>
      <c r="J13" s="11">
        <f>J14+J45</f>
        <v>0</v>
      </c>
      <c r="K13" s="11">
        <f>F13-I13-J13</f>
        <v>1631169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D15+D23+D33+D42</f>
        <v>3170200</v>
      </c>
      <c r="E14" s="11">
        <f>E15+E23+E33+E42</f>
        <v>2472700</v>
      </c>
      <c r="F14" s="11">
        <f>G14+H14</f>
        <v>2994115</v>
      </c>
      <c r="G14" s="11">
        <f>G15+G23+G33+G42</f>
        <v>484822</v>
      </c>
      <c r="H14" s="11">
        <f>H15+H23+H33+H42</f>
        <v>2509293</v>
      </c>
      <c r="I14" s="11">
        <f>I15+I23+I33+I42</f>
        <v>2249034</v>
      </c>
      <c r="J14" s="11">
        <f>J15+J23+J33+J42</f>
        <v>0</v>
      </c>
      <c r="K14" s="11">
        <f>F14-I14-J14</f>
        <v>745081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563000</v>
      </c>
      <c r="E15" s="11">
        <f>+E16</f>
        <v>483000</v>
      </c>
      <c r="F15" s="11">
        <f>G15+H15</f>
        <v>396901</v>
      </c>
      <c r="G15" s="11">
        <f>+G16</f>
        <v>0</v>
      </c>
      <c r="H15" s="11">
        <f>+H16</f>
        <v>396901</v>
      </c>
      <c r="I15" s="11">
        <f>+I16</f>
        <v>396901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563000</v>
      </c>
      <c r="E16" s="11">
        <f>E17+E19</f>
        <v>483000</v>
      </c>
      <c r="F16" s="11">
        <f>G16+H16</f>
        <v>396901</v>
      </c>
      <c r="G16" s="11">
        <f>G17+G19</f>
        <v>0</v>
      </c>
      <c r="H16" s="11">
        <f>H17+H19</f>
        <v>396901</v>
      </c>
      <c r="I16" s="11">
        <f>I17+I19</f>
        <v>396901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33000</v>
      </c>
      <c r="E17" s="11">
        <f>+E18</f>
        <v>24000</v>
      </c>
      <c r="F17" s="11">
        <f>G17+H17</f>
        <v>4110</v>
      </c>
      <c r="G17" s="11">
        <f>+G18</f>
        <v>0</v>
      </c>
      <c r="H17" s="11">
        <f>+H18</f>
        <v>4110</v>
      </c>
      <c r="I17" s="11">
        <f>+I18</f>
        <v>4110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33000</v>
      </c>
      <c r="E18" s="11">
        <v>24000</v>
      </c>
      <c r="F18" s="11">
        <f>G18+H18</f>
        <v>4110</v>
      </c>
      <c r="G18" s="11">
        <v>0</v>
      </c>
      <c r="H18" s="11">
        <v>4110</v>
      </c>
      <c r="I18" s="11">
        <v>4110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530000</v>
      </c>
      <c r="E19" s="11">
        <f>E20+E21+E22</f>
        <v>459000</v>
      </c>
      <c r="F19" s="11">
        <f>G19+H19</f>
        <v>392791</v>
      </c>
      <c r="G19" s="11">
        <f>G20+G21+G22</f>
        <v>0</v>
      </c>
      <c r="H19" s="11">
        <f>H20+H21+H22</f>
        <v>392791</v>
      </c>
      <c r="I19" s="11">
        <f>I20+I21+I22</f>
        <v>392791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180000</v>
      </c>
      <c r="E20" s="11">
        <v>145000</v>
      </c>
      <c r="F20" s="11">
        <f>G20+H20</f>
        <v>122411</v>
      </c>
      <c r="G20" s="11">
        <v>0</v>
      </c>
      <c r="H20" s="11">
        <v>122411</v>
      </c>
      <c r="I20" s="11">
        <v>122411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150000</v>
      </c>
      <c r="E21" s="11">
        <v>114000</v>
      </c>
      <c r="F21" s="11">
        <f>G21+H21</f>
        <v>112132</v>
      </c>
      <c r="G21" s="11">
        <v>0</v>
      </c>
      <c r="H21" s="11">
        <v>112132</v>
      </c>
      <c r="I21" s="11">
        <v>112132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200000</v>
      </c>
      <c r="E22" s="11">
        <v>200000</v>
      </c>
      <c r="F22" s="11">
        <f>G22+H22</f>
        <v>158248</v>
      </c>
      <c r="G22" s="11">
        <v>0</v>
      </c>
      <c r="H22" s="11">
        <v>158248</v>
      </c>
      <c r="I22" s="11">
        <v>158248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297900</v>
      </c>
      <c r="E23" s="11">
        <f>E24</f>
        <v>230400</v>
      </c>
      <c r="F23" s="11">
        <f>G23+H23</f>
        <v>841881</v>
      </c>
      <c r="G23" s="11">
        <f>G24</f>
        <v>452360</v>
      </c>
      <c r="H23" s="11">
        <f>H24</f>
        <v>389521</v>
      </c>
      <c r="I23" s="11">
        <f>I24</f>
        <v>160765</v>
      </c>
      <c r="J23" s="11">
        <f>J24</f>
        <v>0</v>
      </c>
      <c r="K23" s="11">
        <f>F23-I23-J23</f>
        <v>681116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297900</v>
      </c>
      <c r="E24" s="11">
        <f>E25+E28+E32</f>
        <v>230400</v>
      </c>
      <c r="F24" s="11">
        <f>G24+H24</f>
        <v>841881</v>
      </c>
      <c r="G24" s="11">
        <f>G25+G28+G32</f>
        <v>452360</v>
      </c>
      <c r="H24" s="11">
        <f>H25+H28+H32</f>
        <v>389521</v>
      </c>
      <c r="I24" s="11">
        <f>I25+I28+I32</f>
        <v>160765</v>
      </c>
      <c r="J24" s="11">
        <f>J25+J28+J32</f>
        <v>0</v>
      </c>
      <c r="K24" s="11">
        <f>F24-I24-J24</f>
        <v>681116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91000</v>
      </c>
      <c r="E25" s="11">
        <f>E26+E27</f>
        <v>61000</v>
      </c>
      <c r="F25" s="11">
        <f>G25+H25</f>
        <v>61347</v>
      </c>
      <c r="G25" s="11">
        <f>G26+G27</f>
        <v>20826</v>
      </c>
      <c r="H25" s="11">
        <f>H26+H27</f>
        <v>40521</v>
      </c>
      <c r="I25" s="11">
        <f>I26+I27</f>
        <v>26797</v>
      </c>
      <c r="J25" s="11">
        <f>J26+J27</f>
        <v>0</v>
      </c>
      <c r="K25" s="11">
        <f>F25-I25-J25</f>
        <v>34550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51000</v>
      </c>
      <c r="E26" s="11">
        <v>31000</v>
      </c>
      <c r="F26" s="11">
        <f>G26+H26</f>
        <v>40106</v>
      </c>
      <c r="G26" s="11">
        <v>13735</v>
      </c>
      <c r="H26" s="11">
        <v>26371</v>
      </c>
      <c r="I26" s="11">
        <v>14191</v>
      </c>
      <c r="J26" s="11">
        <v>0</v>
      </c>
      <c r="K26" s="11">
        <f>F26-I26-J26</f>
        <v>25915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40000</v>
      </c>
      <c r="E27" s="11">
        <v>30000</v>
      </c>
      <c r="F27" s="11">
        <f>G27+H27</f>
        <v>21241</v>
      </c>
      <c r="G27" s="11">
        <v>7091</v>
      </c>
      <c r="H27" s="11">
        <v>14150</v>
      </c>
      <c r="I27" s="11">
        <v>12606</v>
      </c>
      <c r="J27" s="11">
        <v>0</v>
      </c>
      <c r="K27" s="11">
        <f>F27-I27-J27</f>
        <v>8635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195900</v>
      </c>
      <c r="E28" s="11">
        <f>E29+E30+E31</f>
        <v>160400</v>
      </c>
      <c r="F28" s="11">
        <f>G28+H28</f>
        <v>770000</v>
      </c>
      <c r="G28" s="11">
        <f>G29+G30+G31</f>
        <v>431534</v>
      </c>
      <c r="H28" s="11">
        <f>H29+H30+H31</f>
        <v>338466</v>
      </c>
      <c r="I28" s="11">
        <f>I29+I30+I31</f>
        <v>126062</v>
      </c>
      <c r="J28" s="11">
        <f>J29+J30+J31</f>
        <v>0</v>
      </c>
      <c r="K28" s="11">
        <f>F28-I28-J28</f>
        <v>643938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50800</v>
      </c>
      <c r="E29" s="11">
        <v>38000</v>
      </c>
      <c r="F29" s="11">
        <f>G29+H29</f>
        <v>88804</v>
      </c>
      <c r="G29" s="11">
        <v>34997</v>
      </c>
      <c r="H29" s="11">
        <v>53807</v>
      </c>
      <c r="I29" s="11">
        <v>27884</v>
      </c>
      <c r="J29" s="11">
        <v>0</v>
      </c>
      <c r="K29" s="11">
        <f>F29-I29-J29</f>
        <v>60920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2700</v>
      </c>
      <c r="E30" s="11">
        <v>2400</v>
      </c>
      <c r="F30" s="11">
        <f>G30+H30</f>
        <v>3640</v>
      </c>
      <c r="G30" s="11">
        <v>640</v>
      </c>
      <c r="H30" s="11">
        <v>3000</v>
      </c>
      <c r="I30" s="11">
        <v>1083</v>
      </c>
      <c r="J30" s="11">
        <v>0</v>
      </c>
      <c r="K30" s="11">
        <f>F30-I30-J30</f>
        <v>2557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142400</v>
      </c>
      <c r="E31" s="11">
        <v>120000</v>
      </c>
      <c r="F31" s="11">
        <f>G31+H31</f>
        <v>677556</v>
      </c>
      <c r="G31" s="11">
        <v>395897</v>
      </c>
      <c r="H31" s="11">
        <v>281659</v>
      </c>
      <c r="I31" s="11">
        <v>97095</v>
      </c>
      <c r="J31" s="11">
        <v>0</v>
      </c>
      <c r="K31" s="11">
        <f>F31-I31-J31</f>
        <v>580461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11000</v>
      </c>
      <c r="E32" s="11">
        <v>9000</v>
      </c>
      <c r="F32" s="11">
        <f>G32+H32</f>
        <v>10534</v>
      </c>
      <c r="G32" s="11">
        <v>0</v>
      </c>
      <c r="H32" s="11">
        <v>10534</v>
      </c>
      <c r="I32" s="11">
        <v>7906</v>
      </c>
      <c r="J32" s="11">
        <v>0</v>
      </c>
      <c r="K32" s="11">
        <f>F32-I32-J32</f>
        <v>2628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2301000</v>
      </c>
      <c r="E33" s="11">
        <f>E34+E38</f>
        <v>1753000</v>
      </c>
      <c r="F33" s="11">
        <f>G33+H33</f>
        <v>1754326</v>
      </c>
      <c r="G33" s="11">
        <f>G34+G38</f>
        <v>32462</v>
      </c>
      <c r="H33" s="11">
        <f>H34+H38</f>
        <v>1721864</v>
      </c>
      <c r="I33" s="11">
        <f>I34+I38</f>
        <v>1691348</v>
      </c>
      <c r="J33" s="11">
        <f>J34+J38</f>
        <v>0</v>
      </c>
      <c r="K33" s="11">
        <f>F33-I33-J33</f>
        <v>62978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2222000</v>
      </c>
      <c r="E34" s="11">
        <f>+E35+E36+E37</f>
        <v>1691000</v>
      </c>
      <c r="F34" s="11">
        <f>G34+H34</f>
        <v>1649000</v>
      </c>
      <c r="G34" s="11">
        <f>+G35+G36+G37</f>
        <v>0</v>
      </c>
      <c r="H34" s="11">
        <f>+H35+H36+H37</f>
        <v>1649000</v>
      </c>
      <c r="I34" s="11">
        <f>+I35+I36+I37</f>
        <v>1649000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938000</v>
      </c>
      <c r="E35" s="11">
        <v>704000</v>
      </c>
      <c r="F35" s="11">
        <f>G35+H35</f>
        <v>704000</v>
      </c>
      <c r="G35" s="11">
        <v>0</v>
      </c>
      <c r="H35" s="11">
        <v>704000</v>
      </c>
      <c r="I35" s="11">
        <v>704000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10000</v>
      </c>
      <c r="E36" s="11">
        <v>9000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1274000</v>
      </c>
      <c r="E37" s="11">
        <v>978000</v>
      </c>
      <c r="F37" s="11">
        <f>G37+H37</f>
        <v>936000</v>
      </c>
      <c r="G37" s="11">
        <v>0</v>
      </c>
      <c r="H37" s="11">
        <v>936000</v>
      </c>
      <c r="I37" s="11">
        <v>936000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79000</v>
      </c>
      <c r="E38" s="11">
        <f>E39</f>
        <v>62000</v>
      </c>
      <c r="F38" s="11">
        <f>G38+H38</f>
        <v>105326</v>
      </c>
      <c r="G38" s="11">
        <f>G39</f>
        <v>32462</v>
      </c>
      <c r="H38" s="11">
        <f>H39</f>
        <v>72864</v>
      </c>
      <c r="I38" s="11">
        <f>I39</f>
        <v>42348</v>
      </c>
      <c r="J38" s="11">
        <f>J39</f>
        <v>0</v>
      </c>
      <c r="K38" s="11">
        <f>F38-I38-J38</f>
        <v>62978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79000</v>
      </c>
      <c r="E39" s="11">
        <f>E40+E41</f>
        <v>62000</v>
      </c>
      <c r="F39" s="11">
        <f>G39+H39</f>
        <v>105326</v>
      </c>
      <c r="G39" s="11">
        <f>G40+G41</f>
        <v>32462</v>
      </c>
      <c r="H39" s="11">
        <f>H40+H41</f>
        <v>72864</v>
      </c>
      <c r="I39" s="11">
        <f>I40+I41</f>
        <v>42348</v>
      </c>
      <c r="J39" s="11">
        <f>J40+J41</f>
        <v>0</v>
      </c>
      <c r="K39" s="11">
        <f>F39-I39-J39</f>
        <v>62978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62000</v>
      </c>
      <c r="E40" s="11">
        <v>47000</v>
      </c>
      <c r="F40" s="11">
        <f>G40+H40</f>
        <v>88428</v>
      </c>
      <c r="G40" s="11">
        <v>30564</v>
      </c>
      <c r="H40" s="11">
        <v>57864</v>
      </c>
      <c r="I40" s="11">
        <v>40434</v>
      </c>
      <c r="J40" s="11">
        <v>0</v>
      </c>
      <c r="K40" s="11">
        <f>F40-I40-J40</f>
        <v>47994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17000</v>
      </c>
      <c r="E41" s="11">
        <v>15000</v>
      </c>
      <c r="F41" s="11">
        <f>G41+H41</f>
        <v>16898</v>
      </c>
      <c r="G41" s="11">
        <v>1898</v>
      </c>
      <c r="H41" s="11">
        <v>15000</v>
      </c>
      <c r="I41" s="11">
        <v>1914</v>
      </c>
      <c r="J41" s="11">
        <v>0</v>
      </c>
      <c r="K41" s="11">
        <f>F41-I41-J41</f>
        <v>14984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8300</v>
      </c>
      <c r="E42" s="11">
        <f>E43</f>
        <v>6300</v>
      </c>
      <c r="F42" s="11">
        <f>G42+H42</f>
        <v>1007</v>
      </c>
      <c r="G42" s="11">
        <f>G43</f>
        <v>0</v>
      </c>
      <c r="H42" s="11">
        <f>H43</f>
        <v>1007</v>
      </c>
      <c r="I42" s="11">
        <f>I43</f>
        <v>20</v>
      </c>
      <c r="J42" s="11">
        <f>J43</f>
        <v>0</v>
      </c>
      <c r="K42" s="11">
        <f>F42-I42-J42</f>
        <v>987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8300</v>
      </c>
      <c r="E43" s="11">
        <f>E44</f>
        <v>6300</v>
      </c>
      <c r="F43" s="11">
        <f>G43+H43</f>
        <v>1007</v>
      </c>
      <c r="G43" s="11">
        <f>G44</f>
        <v>0</v>
      </c>
      <c r="H43" s="11">
        <f>H44</f>
        <v>1007</v>
      </c>
      <c r="I43" s="11">
        <f>I44</f>
        <v>20</v>
      </c>
      <c r="J43" s="11">
        <f>J44</f>
        <v>0</v>
      </c>
      <c r="K43" s="11">
        <f>F43-I43-J43</f>
        <v>987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8300</v>
      </c>
      <c r="E44" s="11">
        <v>6300</v>
      </c>
      <c r="F44" s="11">
        <f>G44+H44</f>
        <v>1007</v>
      </c>
      <c r="G44" s="11">
        <v>0</v>
      </c>
      <c r="H44" s="11">
        <v>1007</v>
      </c>
      <c r="I44" s="11">
        <v>20</v>
      </c>
      <c r="J44" s="11">
        <v>0</v>
      </c>
      <c r="K44" s="11">
        <f>F44-I44-J44</f>
        <v>987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588500</v>
      </c>
      <c r="E45" s="11">
        <f>E46+E50</f>
        <v>444500</v>
      </c>
      <c r="F45" s="11">
        <f>G45+H45</f>
        <v>1045076</v>
      </c>
      <c r="G45" s="11">
        <f>G46+G50</f>
        <v>396881</v>
      </c>
      <c r="H45" s="11">
        <f>H46+H50</f>
        <v>648195</v>
      </c>
      <c r="I45" s="11">
        <f>I46+I50</f>
        <v>158988</v>
      </c>
      <c r="J45" s="11">
        <f>J46+J50</f>
        <v>0</v>
      </c>
      <c r="K45" s="11">
        <f>F45-I45-J45</f>
        <v>886088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55000</v>
      </c>
      <c r="E46" s="11">
        <f>E47</f>
        <v>40000</v>
      </c>
      <c r="F46" s="11">
        <f>G46+H46</f>
        <v>77391</v>
      </c>
      <c r="G46" s="11">
        <f>G47</f>
        <v>51311</v>
      </c>
      <c r="H46" s="11">
        <f>H47</f>
        <v>26080</v>
      </c>
      <c r="I46" s="11">
        <f>I47</f>
        <v>14504</v>
      </c>
      <c r="J46" s="11">
        <f>J47</f>
        <v>0</v>
      </c>
      <c r="K46" s="11">
        <f>F46-I46-J46</f>
        <v>62887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55000</v>
      </c>
      <c r="E47" s="11">
        <f>+E48</f>
        <v>40000</v>
      </c>
      <c r="F47" s="11">
        <f>G47+H47</f>
        <v>77391</v>
      </c>
      <c r="G47" s="11">
        <f>+G48</f>
        <v>51311</v>
      </c>
      <c r="H47" s="11">
        <f>+H48</f>
        <v>26080</v>
      </c>
      <c r="I47" s="11">
        <f>+I48</f>
        <v>14504</v>
      </c>
      <c r="J47" s="11">
        <f>+J48</f>
        <v>0</v>
      </c>
      <c r="K47" s="11">
        <f>F47-I47-J47</f>
        <v>62887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55000</v>
      </c>
      <c r="E48" s="11">
        <f>+E49</f>
        <v>40000</v>
      </c>
      <c r="F48" s="11">
        <f>G48+H48</f>
        <v>77391</v>
      </c>
      <c r="G48" s="11">
        <f>+G49</f>
        <v>51311</v>
      </c>
      <c r="H48" s="11">
        <f>+H49</f>
        <v>26080</v>
      </c>
      <c r="I48" s="11">
        <f>+I49</f>
        <v>14504</v>
      </c>
      <c r="J48" s="11">
        <f>+J49</f>
        <v>0</v>
      </c>
      <c r="K48" s="11">
        <f>F48-I48-J48</f>
        <v>62887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55000</v>
      </c>
      <c r="E49" s="11">
        <v>40000</v>
      </c>
      <c r="F49" s="11">
        <f>G49+H49</f>
        <v>77391</v>
      </c>
      <c r="G49" s="11">
        <v>51311</v>
      </c>
      <c r="H49" s="11">
        <v>26080</v>
      </c>
      <c r="I49" s="11">
        <v>14504</v>
      </c>
      <c r="J49" s="11">
        <v>0</v>
      </c>
      <c r="K49" s="11">
        <f>F49-I49-J49</f>
        <v>62887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+D51+D54</f>
        <v>533500</v>
      </c>
      <c r="E50" s="11">
        <f>+E51+E54</f>
        <v>404500</v>
      </c>
      <c r="F50" s="11">
        <f>G50+H50</f>
        <v>967685</v>
      </c>
      <c r="G50" s="11">
        <f>+G51+G54</f>
        <v>345570</v>
      </c>
      <c r="H50" s="11">
        <f>+H51+H54</f>
        <v>622115</v>
      </c>
      <c r="I50" s="11">
        <f>+I51+I54</f>
        <v>144484</v>
      </c>
      <c r="J50" s="11">
        <f>+J51+J54</f>
        <v>0</v>
      </c>
      <c r="K50" s="11">
        <f>F50-I50-J50</f>
        <v>823201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218500</v>
      </c>
      <c r="E51" s="11">
        <f>E52</f>
        <v>169500</v>
      </c>
      <c r="F51" s="11">
        <f>G51+H51</f>
        <v>814397</v>
      </c>
      <c r="G51" s="11">
        <f>G52</f>
        <v>325907</v>
      </c>
      <c r="H51" s="11">
        <f>H52</f>
        <v>488490</v>
      </c>
      <c r="I51" s="11">
        <f>I52</f>
        <v>32716</v>
      </c>
      <c r="J51" s="11">
        <f>J52</f>
        <v>0</v>
      </c>
      <c r="K51" s="11">
        <f>F51-I51-J51</f>
        <v>781681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218500</v>
      </c>
      <c r="E52" s="11">
        <f>E53</f>
        <v>169500</v>
      </c>
      <c r="F52" s="11">
        <f>G52+H52</f>
        <v>814397</v>
      </c>
      <c r="G52" s="11">
        <f>G53</f>
        <v>325907</v>
      </c>
      <c r="H52" s="11">
        <f>H53</f>
        <v>488490</v>
      </c>
      <c r="I52" s="11">
        <f>I53</f>
        <v>32716</v>
      </c>
      <c r="J52" s="11">
        <f>J53</f>
        <v>0</v>
      </c>
      <c r="K52" s="11">
        <f>F52-I52-J52</f>
        <v>781681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218500</v>
      </c>
      <c r="E53" s="11">
        <v>169500</v>
      </c>
      <c r="F53" s="11">
        <f>G53+H53</f>
        <v>814397</v>
      </c>
      <c r="G53" s="11">
        <v>325907</v>
      </c>
      <c r="H53" s="11">
        <v>488490</v>
      </c>
      <c r="I53" s="11">
        <v>32716</v>
      </c>
      <c r="J53" s="11">
        <v>0</v>
      </c>
      <c r="K53" s="11">
        <f>F53-I53-J53</f>
        <v>781681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+D55+D56</f>
        <v>315000</v>
      </c>
      <c r="E54" s="11">
        <f>+E55+E56</f>
        <v>235000</v>
      </c>
      <c r="F54" s="11">
        <f>G54+H54</f>
        <v>153288</v>
      </c>
      <c r="G54" s="11">
        <f>+G55+G56</f>
        <v>19663</v>
      </c>
      <c r="H54" s="11">
        <f>+H55+H56</f>
        <v>133625</v>
      </c>
      <c r="I54" s="11">
        <f>+I55+I56</f>
        <v>111768</v>
      </c>
      <c r="J54" s="11">
        <f>+J55+J56</f>
        <v>0</v>
      </c>
      <c r="K54" s="11">
        <f>F54-I54-J54</f>
        <v>41520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122000</v>
      </c>
      <c r="E55" s="11">
        <v>92000</v>
      </c>
      <c r="F55" s="11">
        <f>G55+H55</f>
        <v>76634</v>
      </c>
      <c r="G55" s="11">
        <v>19534</v>
      </c>
      <c r="H55" s="11">
        <v>57100</v>
      </c>
      <c r="I55" s="11">
        <v>49859</v>
      </c>
      <c r="J55" s="11">
        <v>0</v>
      </c>
      <c r="K55" s="11">
        <f>F55-I55-J55</f>
        <v>26775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193000</v>
      </c>
      <c r="E56" s="11">
        <v>143000</v>
      </c>
      <c r="F56" s="11">
        <f>G56+H56</f>
        <v>76654</v>
      </c>
      <c r="G56" s="11">
        <v>129</v>
      </c>
      <c r="H56" s="11">
        <v>76525</v>
      </c>
      <c r="I56" s="11">
        <v>61909</v>
      </c>
      <c r="J56" s="11">
        <v>0</v>
      </c>
      <c r="K56" s="11">
        <f>F56-I56-J56</f>
        <v>14745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-658000</v>
      </c>
      <c r="E57" s="11">
        <v>-255500</v>
      </c>
      <c r="F57" s="11">
        <f>G57+H57</f>
        <v>-176658</v>
      </c>
      <c r="G57" s="11">
        <v>0</v>
      </c>
      <c r="H57" s="11">
        <v>-176658</v>
      </c>
      <c r="I57" s="11">
        <v>-176658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658000</v>
      </c>
      <c r="E58" s="11">
        <v>255500</v>
      </c>
      <c r="F58" s="11">
        <f>G58+H58</f>
        <v>176658</v>
      </c>
      <c r="G58" s="11">
        <v>0</v>
      </c>
      <c r="H58" s="11">
        <v>176658</v>
      </c>
      <c r="I58" s="11">
        <v>176658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0</v>
      </c>
      <c r="E59" s="11">
        <f>E60</f>
        <v>37000</v>
      </c>
      <c r="F59" s="11">
        <f>G59+H59</f>
        <v>37000</v>
      </c>
      <c r="G59" s="11">
        <f>G60</f>
        <v>0</v>
      </c>
      <c r="H59" s="11">
        <f>H60</f>
        <v>37000</v>
      </c>
      <c r="I59" s="11">
        <f>I60</f>
        <v>37000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</f>
        <v>0</v>
      </c>
      <c r="E60" s="11">
        <f>+E61</f>
        <v>37000</v>
      </c>
      <c r="F60" s="11">
        <f>G60+H60</f>
        <v>37000</v>
      </c>
      <c r="G60" s="11">
        <f>+G61</f>
        <v>0</v>
      </c>
      <c r="H60" s="11">
        <f>+H61</f>
        <v>37000</v>
      </c>
      <c r="I60" s="11">
        <f>+I61</f>
        <v>37000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37000</v>
      </c>
      <c r="F61" s="11">
        <f>G61+H61</f>
        <v>37000</v>
      </c>
      <c r="G61" s="11">
        <v>0</v>
      </c>
      <c r="H61" s="11">
        <v>37000</v>
      </c>
      <c r="I61" s="11">
        <v>37000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3771000</v>
      </c>
      <c r="E62" s="11">
        <f>E63</f>
        <v>3305500</v>
      </c>
      <c r="F62" s="11">
        <f>G62+H62</f>
        <v>1524722</v>
      </c>
      <c r="G62" s="11">
        <f>G63</f>
        <v>0</v>
      </c>
      <c r="H62" s="11">
        <f>H63</f>
        <v>1524722</v>
      </c>
      <c r="I62" s="11">
        <f>I63</f>
        <v>1524722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D64+D70</f>
        <v>3771000</v>
      </c>
      <c r="E63" s="11">
        <f>E64+E70</f>
        <v>3305500</v>
      </c>
      <c r="F63" s="11">
        <f>G63+H63</f>
        <v>1524722</v>
      </c>
      <c r="G63" s="11">
        <f>G64+G70</f>
        <v>0</v>
      </c>
      <c r="H63" s="11">
        <f>H64+H70</f>
        <v>1524722</v>
      </c>
      <c r="I63" s="11">
        <f>I64+I70</f>
        <v>1524722</v>
      </c>
      <c r="J63" s="11">
        <f>J64+J70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+D65+D66+D67+D68+D69</f>
        <v>3711000</v>
      </c>
      <c r="E64" s="11">
        <f>+E65+E66+E67+E68+E69</f>
        <v>3260500</v>
      </c>
      <c r="F64" s="11">
        <f>G64+H64</f>
        <v>1019508</v>
      </c>
      <c r="G64" s="11">
        <f>+G65+G66+G67+G68+G69</f>
        <v>0</v>
      </c>
      <c r="H64" s="11">
        <f>+H65+H66+H67+H68+H69</f>
        <v>1019508</v>
      </c>
      <c r="I64" s="11">
        <f>+I65+I66+I67+I68+I69</f>
        <v>1019508</v>
      </c>
      <c r="J64" s="11">
        <f>+J65+J66+J67+J68+J69</f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10000</v>
      </c>
      <c r="E65" s="11">
        <v>10000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241000</v>
      </c>
      <c r="E66" s="11">
        <v>180000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v>4000</v>
      </c>
      <c r="E67" s="11">
        <v>3000</v>
      </c>
      <c r="F67" s="11">
        <f>G67+H67</f>
        <v>276</v>
      </c>
      <c r="G67" s="11">
        <v>0</v>
      </c>
      <c r="H67" s="11">
        <v>276</v>
      </c>
      <c r="I67" s="11">
        <v>276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2956000</v>
      </c>
      <c r="E68" s="11">
        <v>2567500</v>
      </c>
      <c r="F68" s="11">
        <f>G68+H68</f>
        <v>1019232</v>
      </c>
      <c r="G68" s="11">
        <v>0</v>
      </c>
      <c r="H68" s="11">
        <v>1019232</v>
      </c>
      <c r="I68" s="11">
        <v>1019232</v>
      </c>
      <c r="J68" s="11"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500000</v>
      </c>
      <c r="E69" s="11">
        <v>500000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+D71+D72</f>
        <v>60000</v>
      </c>
      <c r="E70" s="11">
        <f>+E71+E72</f>
        <v>45000</v>
      </c>
      <c r="F70" s="11">
        <f>G70+H70</f>
        <v>505214</v>
      </c>
      <c r="G70" s="11">
        <f>+G71+G72</f>
        <v>0</v>
      </c>
      <c r="H70" s="11">
        <f>+H71+H72</f>
        <v>505214</v>
      </c>
      <c r="I70" s="11">
        <f>+I71+I72</f>
        <v>505214</v>
      </c>
      <c r="J70" s="11">
        <f>+J71+J72</f>
        <v>0</v>
      </c>
      <c r="K70" s="11">
        <f>F70-I70-J70</f>
        <v>0</v>
      </c>
    </row>
    <row r="71" spans="1:12" s="6" customFormat="1" ht="43.5" x14ac:dyDescent="0.25">
      <c r="A71" s="10" t="s">
        <v>199</v>
      </c>
      <c r="B71" s="10" t="s">
        <v>200</v>
      </c>
      <c r="C71" s="10" t="s">
        <v>201</v>
      </c>
      <c r="D71" s="11">
        <v>60000</v>
      </c>
      <c r="E71" s="11">
        <v>45000</v>
      </c>
      <c r="F71" s="11">
        <f>G71+H71</f>
        <v>24242</v>
      </c>
      <c r="G71" s="11">
        <v>0</v>
      </c>
      <c r="H71" s="11">
        <v>24242</v>
      </c>
      <c r="I71" s="11">
        <v>24242</v>
      </c>
      <c r="J71" s="11"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0</v>
      </c>
      <c r="E72" s="11">
        <v>0</v>
      </c>
      <c r="F72" s="11">
        <f>G72+H72</f>
        <v>480972</v>
      </c>
      <c r="G72" s="11">
        <v>0</v>
      </c>
      <c r="H72" s="11">
        <v>480972</v>
      </c>
      <c r="I72" s="11">
        <v>480972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/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/>
      <c r="F75" s="3"/>
      <c r="G75" s="3"/>
      <c r="H75" s="3"/>
      <c r="I75" s="3" t="s">
        <v>208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210</v>
      </c>
      <c r="C11" s="10" t="s">
        <v>21</v>
      </c>
      <c r="D11" s="11">
        <f>D12+D58</f>
        <v>3164700</v>
      </c>
      <c r="E11" s="11">
        <f>E12+E58</f>
        <v>2709700</v>
      </c>
      <c r="F11" s="11">
        <f>G11+H11</f>
        <v>3887051</v>
      </c>
      <c r="G11" s="11">
        <f>G12+G58</f>
        <v>881703</v>
      </c>
      <c r="H11" s="11">
        <f>H12+H58</f>
        <v>3005348</v>
      </c>
      <c r="I11" s="11">
        <f>I12+I58</f>
        <v>2255882</v>
      </c>
      <c r="J11" s="11">
        <f>J12+J58</f>
        <v>0</v>
      </c>
      <c r="K11" s="11">
        <f>F11-I11-J11</f>
        <v>1631169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3100700</v>
      </c>
      <c r="E12" s="11">
        <f>E13+E44</f>
        <v>2661700</v>
      </c>
      <c r="F12" s="11">
        <f>G12+H12</f>
        <v>3862533</v>
      </c>
      <c r="G12" s="11">
        <f>G13+G44</f>
        <v>881703</v>
      </c>
      <c r="H12" s="11">
        <f>H13+H44</f>
        <v>2980830</v>
      </c>
      <c r="I12" s="11">
        <f>I13+I44</f>
        <v>2231364</v>
      </c>
      <c r="J12" s="11">
        <f>J13+J44</f>
        <v>0</v>
      </c>
      <c r="K12" s="11">
        <f>F12-I12-J12</f>
        <v>1631169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D14+D22+D32+D41</f>
        <v>3170200</v>
      </c>
      <c r="E13" s="11">
        <f>E14+E22+E32+E41</f>
        <v>2472700</v>
      </c>
      <c r="F13" s="11">
        <f>G13+H13</f>
        <v>2994115</v>
      </c>
      <c r="G13" s="11">
        <f>G14+G22+G32+G41</f>
        <v>484822</v>
      </c>
      <c r="H13" s="11">
        <f>H14+H22+H32+H41</f>
        <v>2509293</v>
      </c>
      <c r="I13" s="11">
        <f>I14+I22+I32+I41</f>
        <v>2249034</v>
      </c>
      <c r="J13" s="11">
        <f>J14+J22+J32+J41</f>
        <v>0</v>
      </c>
      <c r="K13" s="11">
        <f>F13-I13-J13</f>
        <v>745081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563000</v>
      </c>
      <c r="E14" s="11">
        <f>+E15</f>
        <v>483000</v>
      </c>
      <c r="F14" s="11">
        <f>G14+H14</f>
        <v>396901</v>
      </c>
      <c r="G14" s="11">
        <f>+G15</f>
        <v>0</v>
      </c>
      <c r="H14" s="11">
        <f>+H15</f>
        <v>396901</v>
      </c>
      <c r="I14" s="11">
        <f>+I15</f>
        <v>396901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211</v>
      </c>
      <c r="B15" s="10" t="s">
        <v>35</v>
      </c>
      <c r="C15" s="10" t="s">
        <v>36</v>
      </c>
      <c r="D15" s="11">
        <f>D16+D18</f>
        <v>563000</v>
      </c>
      <c r="E15" s="11">
        <f>E16+E18</f>
        <v>483000</v>
      </c>
      <c r="F15" s="11">
        <f>G15+H15</f>
        <v>396901</v>
      </c>
      <c r="G15" s="11">
        <f>G16+G18</f>
        <v>0</v>
      </c>
      <c r="H15" s="11">
        <f>H16+H18</f>
        <v>396901</v>
      </c>
      <c r="I15" s="11">
        <f>I16+I18</f>
        <v>396901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33000</v>
      </c>
      <c r="E16" s="11">
        <f>+E17</f>
        <v>24000</v>
      </c>
      <c r="F16" s="11">
        <f>G16+H16</f>
        <v>4110</v>
      </c>
      <c r="G16" s="11">
        <f>+G17</f>
        <v>0</v>
      </c>
      <c r="H16" s="11">
        <f>+H17</f>
        <v>4110</v>
      </c>
      <c r="I16" s="11">
        <f>+I17</f>
        <v>4110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212</v>
      </c>
      <c r="B17" s="10" t="s">
        <v>41</v>
      </c>
      <c r="C17" s="10" t="s">
        <v>42</v>
      </c>
      <c r="D17" s="11">
        <v>33000</v>
      </c>
      <c r="E17" s="11">
        <v>24000</v>
      </c>
      <c r="F17" s="11">
        <f>G17+H17</f>
        <v>4110</v>
      </c>
      <c r="G17" s="11">
        <v>0</v>
      </c>
      <c r="H17" s="11">
        <v>4110</v>
      </c>
      <c r="I17" s="11">
        <v>4110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530000</v>
      </c>
      <c r="E18" s="11">
        <f>E19+E20+E21</f>
        <v>459000</v>
      </c>
      <c r="F18" s="11">
        <f>G18+H18</f>
        <v>392791</v>
      </c>
      <c r="G18" s="11">
        <f>G19+G20+G21</f>
        <v>0</v>
      </c>
      <c r="H18" s="11">
        <f>H19+H20+H21</f>
        <v>392791</v>
      </c>
      <c r="I18" s="11">
        <f>I19+I20+I21</f>
        <v>392791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180000</v>
      </c>
      <c r="E19" s="11">
        <v>145000</v>
      </c>
      <c r="F19" s="11">
        <f>G19+H19</f>
        <v>122411</v>
      </c>
      <c r="G19" s="11">
        <v>0</v>
      </c>
      <c r="H19" s="11">
        <v>122411</v>
      </c>
      <c r="I19" s="11">
        <v>122411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150000</v>
      </c>
      <c r="E20" s="11">
        <v>114000</v>
      </c>
      <c r="F20" s="11">
        <f>G20+H20</f>
        <v>112132</v>
      </c>
      <c r="G20" s="11">
        <v>0</v>
      </c>
      <c r="H20" s="11">
        <v>112132</v>
      </c>
      <c r="I20" s="11">
        <v>112132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200000</v>
      </c>
      <c r="E21" s="11">
        <v>200000</v>
      </c>
      <c r="F21" s="11">
        <f>G21+H21</f>
        <v>158248</v>
      </c>
      <c r="G21" s="11">
        <v>0</v>
      </c>
      <c r="H21" s="11">
        <v>158248</v>
      </c>
      <c r="I21" s="11">
        <v>158248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213</v>
      </c>
      <c r="B22" s="10" t="s">
        <v>56</v>
      </c>
      <c r="C22" s="10" t="s">
        <v>57</v>
      </c>
      <c r="D22" s="11">
        <f>D23</f>
        <v>297900</v>
      </c>
      <c r="E22" s="11">
        <f>E23</f>
        <v>230400</v>
      </c>
      <c r="F22" s="11">
        <f>G22+H22</f>
        <v>841881</v>
      </c>
      <c r="G22" s="11">
        <f>G23</f>
        <v>452360</v>
      </c>
      <c r="H22" s="11">
        <f>H23</f>
        <v>389521</v>
      </c>
      <c r="I22" s="11">
        <f>I23</f>
        <v>160765</v>
      </c>
      <c r="J22" s="11">
        <f>J23</f>
        <v>0</v>
      </c>
      <c r="K22" s="11">
        <f>F22-I22-J22</f>
        <v>681116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297900</v>
      </c>
      <c r="E23" s="11">
        <f>E24+E27+E31</f>
        <v>230400</v>
      </c>
      <c r="F23" s="11">
        <f>G23+H23</f>
        <v>841881</v>
      </c>
      <c r="G23" s="11">
        <f>G24+G27+G31</f>
        <v>452360</v>
      </c>
      <c r="H23" s="11">
        <f>H24+H27+H31</f>
        <v>389521</v>
      </c>
      <c r="I23" s="11">
        <f>I24+I27+I31</f>
        <v>160765</v>
      </c>
      <c r="J23" s="11">
        <f>J24+J27+J31</f>
        <v>0</v>
      </c>
      <c r="K23" s="11">
        <f>F23-I23-J23</f>
        <v>681116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91000</v>
      </c>
      <c r="E24" s="11">
        <f>E25+E26</f>
        <v>61000</v>
      </c>
      <c r="F24" s="11">
        <f>G24+H24</f>
        <v>61347</v>
      </c>
      <c r="G24" s="11">
        <f>G25+G26</f>
        <v>20826</v>
      </c>
      <c r="H24" s="11">
        <f>H25+H26</f>
        <v>40521</v>
      </c>
      <c r="I24" s="11">
        <f>I25+I26</f>
        <v>26797</v>
      </c>
      <c r="J24" s="11">
        <f>J25+J26</f>
        <v>0</v>
      </c>
      <c r="K24" s="11">
        <f>F24-I24-J24</f>
        <v>34550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51000</v>
      </c>
      <c r="E25" s="11">
        <v>31000</v>
      </c>
      <c r="F25" s="11">
        <f>G25+H25</f>
        <v>40106</v>
      </c>
      <c r="G25" s="11">
        <v>13735</v>
      </c>
      <c r="H25" s="11">
        <v>26371</v>
      </c>
      <c r="I25" s="11">
        <v>14191</v>
      </c>
      <c r="J25" s="11">
        <v>0</v>
      </c>
      <c r="K25" s="11">
        <f>F25-I25-J25</f>
        <v>25915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40000</v>
      </c>
      <c r="E26" s="11">
        <v>30000</v>
      </c>
      <c r="F26" s="11">
        <f>G26+H26</f>
        <v>21241</v>
      </c>
      <c r="G26" s="11">
        <v>7091</v>
      </c>
      <c r="H26" s="11">
        <v>14150</v>
      </c>
      <c r="I26" s="11">
        <v>12606</v>
      </c>
      <c r="J26" s="11">
        <v>0</v>
      </c>
      <c r="K26" s="11">
        <f>F26-I26-J26</f>
        <v>8635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195900</v>
      </c>
      <c r="E27" s="11">
        <f>E28+E29+E30</f>
        <v>160400</v>
      </c>
      <c r="F27" s="11">
        <f>G27+H27</f>
        <v>770000</v>
      </c>
      <c r="G27" s="11">
        <f>G28+G29+G30</f>
        <v>431534</v>
      </c>
      <c r="H27" s="11">
        <f>H28+H29+H30</f>
        <v>338466</v>
      </c>
      <c r="I27" s="11">
        <f>I28+I29+I30</f>
        <v>126062</v>
      </c>
      <c r="J27" s="11">
        <f>J28+J29+J30</f>
        <v>0</v>
      </c>
      <c r="K27" s="11">
        <f>F27-I27-J27</f>
        <v>643938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50800</v>
      </c>
      <c r="E28" s="11">
        <v>38000</v>
      </c>
      <c r="F28" s="11">
        <f>G28+H28</f>
        <v>88804</v>
      </c>
      <c r="G28" s="11">
        <v>34997</v>
      </c>
      <c r="H28" s="11">
        <v>53807</v>
      </c>
      <c r="I28" s="11">
        <v>27884</v>
      </c>
      <c r="J28" s="11">
        <v>0</v>
      </c>
      <c r="K28" s="11">
        <f>F28-I28-J28</f>
        <v>60920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2700</v>
      </c>
      <c r="E29" s="11">
        <v>2400</v>
      </c>
      <c r="F29" s="11">
        <f>G29+H29</f>
        <v>3640</v>
      </c>
      <c r="G29" s="11">
        <v>640</v>
      </c>
      <c r="H29" s="11">
        <v>3000</v>
      </c>
      <c r="I29" s="11">
        <v>1083</v>
      </c>
      <c r="J29" s="11">
        <v>0</v>
      </c>
      <c r="K29" s="11">
        <f>F29-I29-J29</f>
        <v>2557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142400</v>
      </c>
      <c r="E30" s="11">
        <v>120000</v>
      </c>
      <c r="F30" s="11">
        <f>G30+H30</f>
        <v>677556</v>
      </c>
      <c r="G30" s="11">
        <v>395897</v>
      </c>
      <c r="H30" s="11">
        <v>281659</v>
      </c>
      <c r="I30" s="11">
        <v>97095</v>
      </c>
      <c r="J30" s="11">
        <v>0</v>
      </c>
      <c r="K30" s="11">
        <f>F30-I30-J30</f>
        <v>580461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11000</v>
      </c>
      <c r="E31" s="11">
        <v>9000</v>
      </c>
      <c r="F31" s="11">
        <f>G31+H31</f>
        <v>10534</v>
      </c>
      <c r="G31" s="11">
        <v>0</v>
      </c>
      <c r="H31" s="11">
        <v>10534</v>
      </c>
      <c r="I31" s="11">
        <v>7906</v>
      </c>
      <c r="J31" s="11">
        <v>0</v>
      </c>
      <c r="K31" s="11">
        <f>F31-I31-J31</f>
        <v>2628</v>
      </c>
    </row>
    <row r="32" spans="1:11" s="6" customFormat="1" ht="22.5" x14ac:dyDescent="0.25">
      <c r="A32" s="10" t="s">
        <v>214</v>
      </c>
      <c r="B32" s="10" t="s">
        <v>86</v>
      </c>
      <c r="C32" s="10" t="s">
        <v>87</v>
      </c>
      <c r="D32" s="11">
        <f>D33+D37</f>
        <v>2301000</v>
      </c>
      <c r="E32" s="11">
        <f>E33+E37</f>
        <v>1753000</v>
      </c>
      <c r="F32" s="11">
        <f>G32+H32</f>
        <v>1754326</v>
      </c>
      <c r="G32" s="11">
        <f>G33+G37</f>
        <v>32462</v>
      </c>
      <c r="H32" s="11">
        <f>H33+H37</f>
        <v>1721864</v>
      </c>
      <c r="I32" s="11">
        <f>I33+I37</f>
        <v>1691348</v>
      </c>
      <c r="J32" s="11">
        <f>J33+J37</f>
        <v>0</v>
      </c>
      <c r="K32" s="11">
        <f>F32-I32-J32</f>
        <v>62978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2222000</v>
      </c>
      <c r="E33" s="11">
        <f>+E34+E35+E36</f>
        <v>1691000</v>
      </c>
      <c r="F33" s="11">
        <f>G33+H33</f>
        <v>1649000</v>
      </c>
      <c r="G33" s="11">
        <f>+G34+G35+G36</f>
        <v>0</v>
      </c>
      <c r="H33" s="11">
        <f>+H34+H35+H36</f>
        <v>1649000</v>
      </c>
      <c r="I33" s="11">
        <f>+I34+I35+I36</f>
        <v>1649000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215</v>
      </c>
      <c r="B34" s="10" t="s">
        <v>92</v>
      </c>
      <c r="C34" s="10" t="s">
        <v>93</v>
      </c>
      <c r="D34" s="11">
        <v>938000</v>
      </c>
      <c r="E34" s="11">
        <v>704000</v>
      </c>
      <c r="F34" s="11">
        <f>G34+H34</f>
        <v>704000</v>
      </c>
      <c r="G34" s="11">
        <v>0</v>
      </c>
      <c r="H34" s="11">
        <v>704000</v>
      </c>
      <c r="I34" s="11">
        <v>704000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216</v>
      </c>
      <c r="B35" s="10" t="s">
        <v>95</v>
      </c>
      <c r="C35" s="10" t="s">
        <v>96</v>
      </c>
      <c r="D35" s="11">
        <v>10000</v>
      </c>
      <c r="E35" s="11">
        <v>9000</v>
      </c>
      <c r="F35" s="11">
        <f>G35+H35</f>
        <v>9000</v>
      </c>
      <c r="G35" s="11">
        <v>0</v>
      </c>
      <c r="H35" s="11">
        <v>9000</v>
      </c>
      <c r="I35" s="11">
        <v>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1274000</v>
      </c>
      <c r="E36" s="11">
        <v>978000</v>
      </c>
      <c r="F36" s="11">
        <f>G36+H36</f>
        <v>936000</v>
      </c>
      <c r="G36" s="11">
        <v>0</v>
      </c>
      <c r="H36" s="11">
        <v>936000</v>
      </c>
      <c r="I36" s="11">
        <v>936000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217</v>
      </c>
      <c r="B37" s="10" t="s">
        <v>101</v>
      </c>
      <c r="C37" s="10" t="s">
        <v>102</v>
      </c>
      <c r="D37" s="11">
        <f>D38</f>
        <v>79000</v>
      </c>
      <c r="E37" s="11">
        <f>E38</f>
        <v>62000</v>
      </c>
      <c r="F37" s="11">
        <f>G37+H37</f>
        <v>105326</v>
      </c>
      <c r="G37" s="11">
        <f>G38</f>
        <v>32462</v>
      </c>
      <c r="H37" s="11">
        <f>H38</f>
        <v>72864</v>
      </c>
      <c r="I37" s="11">
        <f>I38</f>
        <v>42348</v>
      </c>
      <c r="J37" s="11">
        <f>J38</f>
        <v>0</v>
      </c>
      <c r="K37" s="11">
        <f>F37-I37-J37</f>
        <v>62978</v>
      </c>
    </row>
    <row r="38" spans="1:11" s="6" customFormat="1" ht="22.5" x14ac:dyDescent="0.25">
      <c r="A38" s="10" t="s">
        <v>218</v>
      </c>
      <c r="B38" s="10" t="s">
        <v>104</v>
      </c>
      <c r="C38" s="10" t="s">
        <v>105</v>
      </c>
      <c r="D38" s="11">
        <f>D39+D40</f>
        <v>79000</v>
      </c>
      <c r="E38" s="11">
        <f>E39+E40</f>
        <v>62000</v>
      </c>
      <c r="F38" s="11">
        <f>G38+H38</f>
        <v>105326</v>
      </c>
      <c r="G38" s="11">
        <f>G39+G40</f>
        <v>32462</v>
      </c>
      <c r="H38" s="11">
        <f>H39+H40</f>
        <v>72864</v>
      </c>
      <c r="I38" s="11">
        <f>I39+I40</f>
        <v>42348</v>
      </c>
      <c r="J38" s="11">
        <f>J39+J40</f>
        <v>0</v>
      </c>
      <c r="K38" s="11">
        <f>F38-I38-J38</f>
        <v>62978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62000</v>
      </c>
      <c r="E39" s="11">
        <v>47000</v>
      </c>
      <c r="F39" s="11">
        <f>G39+H39</f>
        <v>88428</v>
      </c>
      <c r="G39" s="11">
        <v>30564</v>
      </c>
      <c r="H39" s="11">
        <v>57864</v>
      </c>
      <c r="I39" s="11">
        <v>40434</v>
      </c>
      <c r="J39" s="11">
        <v>0</v>
      </c>
      <c r="K39" s="11">
        <f>F39-I39-J39</f>
        <v>47994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17000</v>
      </c>
      <c r="E40" s="11">
        <v>15000</v>
      </c>
      <c r="F40" s="11">
        <f>G40+H40</f>
        <v>16898</v>
      </c>
      <c r="G40" s="11">
        <v>1898</v>
      </c>
      <c r="H40" s="11">
        <v>15000</v>
      </c>
      <c r="I40" s="11">
        <v>1914</v>
      </c>
      <c r="J40" s="11">
        <v>0</v>
      </c>
      <c r="K40" s="11">
        <f>F40-I40-J40</f>
        <v>14984</v>
      </c>
    </row>
    <row r="41" spans="1:11" s="6" customFormat="1" ht="22.5" x14ac:dyDescent="0.25">
      <c r="A41" s="10" t="s">
        <v>219</v>
      </c>
      <c r="B41" s="10" t="s">
        <v>113</v>
      </c>
      <c r="C41" s="10" t="s">
        <v>114</v>
      </c>
      <c r="D41" s="11">
        <f>D42</f>
        <v>8300</v>
      </c>
      <c r="E41" s="11">
        <f>E42</f>
        <v>6300</v>
      </c>
      <c r="F41" s="11">
        <f>G41+H41</f>
        <v>1007</v>
      </c>
      <c r="G41" s="11">
        <f>G42</f>
        <v>0</v>
      </c>
      <c r="H41" s="11">
        <f>H42</f>
        <v>1007</v>
      </c>
      <c r="I41" s="11">
        <f>I42</f>
        <v>20</v>
      </c>
      <c r="J41" s="11">
        <f>J42</f>
        <v>0</v>
      </c>
      <c r="K41" s="11">
        <f>F41-I41-J41</f>
        <v>987</v>
      </c>
    </row>
    <row r="42" spans="1:11" s="6" customFormat="1" x14ac:dyDescent="0.25">
      <c r="A42" s="10" t="s">
        <v>220</v>
      </c>
      <c r="B42" s="10" t="s">
        <v>116</v>
      </c>
      <c r="C42" s="10" t="s">
        <v>117</v>
      </c>
      <c r="D42" s="11">
        <f>D43</f>
        <v>8300</v>
      </c>
      <c r="E42" s="11">
        <f>E43</f>
        <v>6300</v>
      </c>
      <c r="F42" s="11">
        <f>G42+H42</f>
        <v>1007</v>
      </c>
      <c r="G42" s="11">
        <f>G43</f>
        <v>0</v>
      </c>
      <c r="H42" s="11">
        <f>H43</f>
        <v>1007</v>
      </c>
      <c r="I42" s="11">
        <f>I43</f>
        <v>20</v>
      </c>
      <c r="J42" s="11">
        <f>J43</f>
        <v>0</v>
      </c>
      <c r="K42" s="11">
        <f>F42-I42-J42</f>
        <v>987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8300</v>
      </c>
      <c r="E43" s="11">
        <v>6300</v>
      </c>
      <c r="F43" s="11">
        <f>G43+H43</f>
        <v>1007</v>
      </c>
      <c r="G43" s="11">
        <v>0</v>
      </c>
      <c r="H43" s="11">
        <v>1007</v>
      </c>
      <c r="I43" s="11">
        <v>20</v>
      </c>
      <c r="J43" s="11">
        <v>0</v>
      </c>
      <c r="K43" s="11">
        <f>F43-I43-J43</f>
        <v>987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-69500</v>
      </c>
      <c r="E44" s="11">
        <f>E45+E49</f>
        <v>189000</v>
      </c>
      <c r="F44" s="11">
        <f>G44+H44</f>
        <v>868418</v>
      </c>
      <c r="G44" s="11">
        <f>G45+G49</f>
        <v>396881</v>
      </c>
      <c r="H44" s="11">
        <f>H45+H49</f>
        <v>471537</v>
      </c>
      <c r="I44" s="11">
        <f>I45+I49</f>
        <v>-17670</v>
      </c>
      <c r="J44" s="11">
        <f>J45+J49</f>
        <v>0</v>
      </c>
      <c r="K44" s="11">
        <f>F44-I44-J44</f>
        <v>886088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55000</v>
      </c>
      <c r="E45" s="11">
        <f>E46</f>
        <v>40000</v>
      </c>
      <c r="F45" s="11">
        <f>G45+H45</f>
        <v>77391</v>
      </c>
      <c r="G45" s="11">
        <f>G46</f>
        <v>51311</v>
      </c>
      <c r="H45" s="11">
        <f>H46</f>
        <v>26080</v>
      </c>
      <c r="I45" s="11">
        <f>I46</f>
        <v>14504</v>
      </c>
      <c r="J45" s="11">
        <f>J46</f>
        <v>0</v>
      </c>
      <c r="K45" s="11">
        <f>F45-I45-J45</f>
        <v>62887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55000</v>
      </c>
      <c r="E46" s="11">
        <f>+E47</f>
        <v>40000</v>
      </c>
      <c r="F46" s="11">
        <f>G46+H46</f>
        <v>77391</v>
      </c>
      <c r="G46" s="11">
        <f>+G47</f>
        <v>51311</v>
      </c>
      <c r="H46" s="11">
        <f>+H47</f>
        <v>26080</v>
      </c>
      <c r="I46" s="11">
        <f>+I47</f>
        <v>14504</v>
      </c>
      <c r="J46" s="11">
        <f>+J47</f>
        <v>0</v>
      </c>
      <c r="K46" s="11">
        <f>F46-I46-J46</f>
        <v>62887</v>
      </c>
    </row>
    <row r="47" spans="1:11" s="6" customFormat="1" x14ac:dyDescent="0.25">
      <c r="A47" s="10" t="s">
        <v>221</v>
      </c>
      <c r="B47" s="10" t="s">
        <v>131</v>
      </c>
      <c r="C47" s="10" t="s">
        <v>132</v>
      </c>
      <c r="D47" s="11">
        <f>+D48</f>
        <v>55000</v>
      </c>
      <c r="E47" s="11">
        <f>+E48</f>
        <v>40000</v>
      </c>
      <c r="F47" s="11">
        <f>G47+H47</f>
        <v>77391</v>
      </c>
      <c r="G47" s="11">
        <f>+G48</f>
        <v>51311</v>
      </c>
      <c r="H47" s="11">
        <f>+H48</f>
        <v>26080</v>
      </c>
      <c r="I47" s="11">
        <f>+I48</f>
        <v>14504</v>
      </c>
      <c r="J47" s="11">
        <f>+J48</f>
        <v>0</v>
      </c>
      <c r="K47" s="11">
        <f>F47-I47-J47</f>
        <v>62887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55000</v>
      </c>
      <c r="E48" s="11">
        <v>40000</v>
      </c>
      <c r="F48" s="11">
        <f>G48+H48</f>
        <v>77391</v>
      </c>
      <c r="G48" s="11">
        <v>51311</v>
      </c>
      <c r="H48" s="11">
        <v>26080</v>
      </c>
      <c r="I48" s="11">
        <v>14504</v>
      </c>
      <c r="J48" s="11">
        <v>0</v>
      </c>
      <c r="K48" s="11">
        <f>F48-I48-J48</f>
        <v>62887</v>
      </c>
    </row>
    <row r="49" spans="1:11" s="6" customFormat="1" ht="22.5" x14ac:dyDescent="0.25">
      <c r="A49" s="10" t="s">
        <v>222</v>
      </c>
      <c r="B49" s="10" t="s">
        <v>137</v>
      </c>
      <c r="C49" s="10" t="s">
        <v>138</v>
      </c>
      <c r="D49" s="11">
        <f>+D50+D53+D56</f>
        <v>-124500</v>
      </c>
      <c r="E49" s="11">
        <f>+E50+E53+E56</f>
        <v>149000</v>
      </c>
      <c r="F49" s="11">
        <f>G49+H49</f>
        <v>791027</v>
      </c>
      <c r="G49" s="11">
        <f>+G50+G53+G56</f>
        <v>345570</v>
      </c>
      <c r="H49" s="11">
        <f>+H50+H53+H56</f>
        <v>445457</v>
      </c>
      <c r="I49" s="11">
        <f>+I50+I53+I56</f>
        <v>-32174</v>
      </c>
      <c r="J49" s="11">
        <f>+J50+J53+J56</f>
        <v>0</v>
      </c>
      <c r="K49" s="11">
        <f>F49-I49-J49</f>
        <v>823201</v>
      </c>
    </row>
    <row r="50" spans="1:11" s="6" customFormat="1" ht="22.5" x14ac:dyDescent="0.25">
      <c r="A50" s="10" t="s">
        <v>223</v>
      </c>
      <c r="B50" s="10" t="s">
        <v>140</v>
      </c>
      <c r="C50" s="10" t="s">
        <v>141</v>
      </c>
      <c r="D50" s="11">
        <f>D51</f>
        <v>218500</v>
      </c>
      <c r="E50" s="11">
        <f>E51</f>
        <v>169500</v>
      </c>
      <c r="F50" s="11">
        <f>G50+H50</f>
        <v>814397</v>
      </c>
      <c r="G50" s="11">
        <f>G51</f>
        <v>325907</v>
      </c>
      <c r="H50" s="11">
        <f>H51</f>
        <v>488490</v>
      </c>
      <c r="I50" s="11">
        <f>I51</f>
        <v>32716</v>
      </c>
      <c r="J50" s="11">
        <f>J51</f>
        <v>0</v>
      </c>
      <c r="K50" s="11">
        <f>F50-I50-J50</f>
        <v>781681</v>
      </c>
    </row>
    <row r="51" spans="1:11" s="6" customFormat="1" ht="22.5" x14ac:dyDescent="0.25">
      <c r="A51" s="10" t="s">
        <v>224</v>
      </c>
      <c r="B51" s="10" t="s">
        <v>143</v>
      </c>
      <c r="C51" s="10" t="s">
        <v>144</v>
      </c>
      <c r="D51" s="11">
        <f>D52</f>
        <v>218500</v>
      </c>
      <c r="E51" s="11">
        <f>E52</f>
        <v>169500</v>
      </c>
      <c r="F51" s="11">
        <f>G51+H51</f>
        <v>814397</v>
      </c>
      <c r="G51" s="11">
        <f>G52</f>
        <v>325907</v>
      </c>
      <c r="H51" s="11">
        <f>H52</f>
        <v>488490</v>
      </c>
      <c r="I51" s="11">
        <f>I52</f>
        <v>32716</v>
      </c>
      <c r="J51" s="11">
        <f>J52</f>
        <v>0</v>
      </c>
      <c r="K51" s="11">
        <f>F51-I51-J51</f>
        <v>781681</v>
      </c>
    </row>
    <row r="52" spans="1:11" s="6" customFormat="1" ht="22.5" x14ac:dyDescent="0.25">
      <c r="A52" s="10" t="s">
        <v>139</v>
      </c>
      <c r="B52" s="10" t="s">
        <v>146</v>
      </c>
      <c r="C52" s="10" t="s">
        <v>147</v>
      </c>
      <c r="D52" s="11">
        <v>218500</v>
      </c>
      <c r="E52" s="11">
        <v>169500</v>
      </c>
      <c r="F52" s="11">
        <f>G52+H52</f>
        <v>814397</v>
      </c>
      <c r="G52" s="11">
        <v>325907</v>
      </c>
      <c r="H52" s="11">
        <v>488490</v>
      </c>
      <c r="I52" s="11">
        <v>32716</v>
      </c>
      <c r="J52" s="11">
        <v>0</v>
      </c>
      <c r="K52" s="11">
        <f>F52-I52-J52</f>
        <v>781681</v>
      </c>
    </row>
    <row r="53" spans="1:11" s="6" customFormat="1" ht="33" x14ac:dyDescent="0.25">
      <c r="A53" s="10" t="s">
        <v>225</v>
      </c>
      <c r="B53" s="10" t="s">
        <v>149</v>
      </c>
      <c r="C53" s="10" t="s">
        <v>150</v>
      </c>
      <c r="D53" s="11">
        <f>+D54+D55</f>
        <v>315000</v>
      </c>
      <c r="E53" s="11">
        <f>+E54+E55</f>
        <v>235000</v>
      </c>
      <c r="F53" s="11">
        <f>G53+H53</f>
        <v>153288</v>
      </c>
      <c r="G53" s="11">
        <f>+G54+G55</f>
        <v>19663</v>
      </c>
      <c r="H53" s="11">
        <f>+H54+H55</f>
        <v>133625</v>
      </c>
      <c r="I53" s="11">
        <f>+I54+I55</f>
        <v>111768</v>
      </c>
      <c r="J53" s="11">
        <f>+J54+J55</f>
        <v>0</v>
      </c>
      <c r="K53" s="11">
        <f>F53-I53-J53</f>
        <v>41520</v>
      </c>
    </row>
    <row r="54" spans="1:11" s="6" customFormat="1" x14ac:dyDescent="0.25">
      <c r="A54" s="10" t="s">
        <v>226</v>
      </c>
      <c r="B54" s="10" t="s">
        <v>152</v>
      </c>
      <c r="C54" s="10" t="s">
        <v>153</v>
      </c>
      <c r="D54" s="11">
        <v>122000</v>
      </c>
      <c r="E54" s="11">
        <v>92000</v>
      </c>
      <c r="F54" s="11">
        <f>G54+H54</f>
        <v>76634</v>
      </c>
      <c r="G54" s="11">
        <v>19534</v>
      </c>
      <c r="H54" s="11">
        <v>57100</v>
      </c>
      <c r="I54" s="11">
        <v>49859</v>
      </c>
      <c r="J54" s="11">
        <v>0</v>
      </c>
      <c r="K54" s="11">
        <f>F54-I54-J54</f>
        <v>26775</v>
      </c>
    </row>
    <row r="55" spans="1:11" s="6" customFormat="1" x14ac:dyDescent="0.25">
      <c r="A55" s="10" t="s">
        <v>227</v>
      </c>
      <c r="B55" s="10" t="s">
        <v>155</v>
      </c>
      <c r="C55" s="10" t="s">
        <v>156</v>
      </c>
      <c r="D55" s="11">
        <v>193000</v>
      </c>
      <c r="E55" s="11">
        <v>143000</v>
      </c>
      <c r="F55" s="11">
        <f>G55+H55</f>
        <v>76654</v>
      </c>
      <c r="G55" s="11">
        <v>129</v>
      </c>
      <c r="H55" s="11">
        <v>76525</v>
      </c>
      <c r="I55" s="11">
        <v>61909</v>
      </c>
      <c r="J55" s="11">
        <v>0</v>
      </c>
      <c r="K55" s="11">
        <f>F55-I55-J55</f>
        <v>14745</v>
      </c>
    </row>
    <row r="56" spans="1:11" s="6" customFormat="1" ht="22.5" x14ac:dyDescent="0.25">
      <c r="A56" s="10" t="s">
        <v>228</v>
      </c>
      <c r="B56" s="10" t="s">
        <v>229</v>
      </c>
      <c r="C56" s="10" t="s">
        <v>230</v>
      </c>
      <c r="D56" s="11">
        <f>+D57</f>
        <v>-658000</v>
      </c>
      <c r="E56" s="11">
        <f>+E57</f>
        <v>-255500</v>
      </c>
      <c r="F56" s="11">
        <f>G56+H56</f>
        <v>-176658</v>
      </c>
      <c r="G56" s="11">
        <f>+G57</f>
        <v>0</v>
      </c>
      <c r="H56" s="11">
        <f>+H57</f>
        <v>-176658</v>
      </c>
      <c r="I56" s="11">
        <f>+I57</f>
        <v>-176658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231</v>
      </c>
      <c r="B57" s="10" t="s">
        <v>158</v>
      </c>
      <c r="C57" s="10" t="s">
        <v>159</v>
      </c>
      <c r="D57" s="11">
        <v>-658000</v>
      </c>
      <c r="E57" s="11">
        <v>-255500</v>
      </c>
      <c r="F57" s="11">
        <f>G57+H57</f>
        <v>-176658</v>
      </c>
      <c r="G57" s="11">
        <v>0</v>
      </c>
      <c r="H57" s="11">
        <v>-176658</v>
      </c>
      <c r="I57" s="11">
        <v>-176658</v>
      </c>
      <c r="J57" s="11">
        <v>0</v>
      </c>
      <c r="K57" s="11">
        <f>F57-I57-J57</f>
        <v>0</v>
      </c>
    </row>
    <row r="58" spans="1:11" s="6" customFormat="1" x14ac:dyDescent="0.25">
      <c r="A58" s="10" t="s">
        <v>232</v>
      </c>
      <c r="B58" s="10" t="s">
        <v>173</v>
      </c>
      <c r="C58" s="10" t="s">
        <v>174</v>
      </c>
      <c r="D58" s="11">
        <f>D59</f>
        <v>64000</v>
      </c>
      <c r="E58" s="11">
        <f>E59</f>
        <v>48000</v>
      </c>
      <c r="F58" s="11">
        <f>G58+H58</f>
        <v>24518</v>
      </c>
      <c r="G58" s="11">
        <f>G59</f>
        <v>0</v>
      </c>
      <c r="H58" s="11">
        <f>H59</f>
        <v>24518</v>
      </c>
      <c r="I58" s="11">
        <f>I59</f>
        <v>24518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233</v>
      </c>
      <c r="B59" s="10" t="s">
        <v>176</v>
      </c>
      <c r="C59" s="10" t="s">
        <v>177</v>
      </c>
      <c r="D59" s="11">
        <f>D60+D62</f>
        <v>64000</v>
      </c>
      <c r="E59" s="11">
        <f>E60+E62</f>
        <v>48000</v>
      </c>
      <c r="F59" s="11">
        <f>G59+H59</f>
        <v>24518</v>
      </c>
      <c r="G59" s="11">
        <f>G60+G62</f>
        <v>0</v>
      </c>
      <c r="H59" s="11">
        <f>H60+H62</f>
        <v>24518</v>
      </c>
      <c r="I59" s="11">
        <f>I60+I62</f>
        <v>24518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234</v>
      </c>
      <c r="B60" s="10" t="s">
        <v>179</v>
      </c>
      <c r="C60" s="10" t="s">
        <v>180</v>
      </c>
      <c r="D60" s="11">
        <f>+D61</f>
        <v>4000</v>
      </c>
      <c r="E60" s="11">
        <f>+E61</f>
        <v>3000</v>
      </c>
      <c r="F60" s="11">
        <f>G60+H60</f>
        <v>276</v>
      </c>
      <c r="G60" s="11">
        <f>+G61</f>
        <v>0</v>
      </c>
      <c r="H60" s="11">
        <f>+H61</f>
        <v>276</v>
      </c>
      <c r="I60" s="11">
        <f>+I61</f>
        <v>276</v>
      </c>
      <c r="J60" s="11">
        <f>+J61</f>
        <v>0</v>
      </c>
      <c r="K60" s="11">
        <f>F60-I60-J60</f>
        <v>0</v>
      </c>
    </row>
    <row r="61" spans="1:11" s="6" customFormat="1" ht="43.5" x14ac:dyDescent="0.25">
      <c r="A61" s="10" t="s">
        <v>166</v>
      </c>
      <c r="B61" s="10" t="s">
        <v>188</v>
      </c>
      <c r="C61" s="10" t="s">
        <v>189</v>
      </c>
      <c r="D61" s="11">
        <v>4000</v>
      </c>
      <c r="E61" s="11">
        <v>3000</v>
      </c>
      <c r="F61" s="11">
        <f>G61+H61</f>
        <v>276</v>
      </c>
      <c r="G61" s="11">
        <v>0</v>
      </c>
      <c r="H61" s="11">
        <v>276</v>
      </c>
      <c r="I61" s="11">
        <v>276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235</v>
      </c>
      <c r="B62" s="10" t="s">
        <v>197</v>
      </c>
      <c r="C62" s="10" t="s">
        <v>198</v>
      </c>
      <c r="D62" s="11">
        <f>+D63</f>
        <v>60000</v>
      </c>
      <c r="E62" s="11">
        <f>+E63</f>
        <v>45000</v>
      </c>
      <c r="F62" s="11">
        <f>G62+H62</f>
        <v>24242</v>
      </c>
      <c r="G62" s="11">
        <f>+G63</f>
        <v>0</v>
      </c>
      <c r="H62" s="11">
        <f>+H63</f>
        <v>24242</v>
      </c>
      <c r="I62" s="11">
        <f>+I63</f>
        <v>24242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236</v>
      </c>
      <c r="B63" s="10" t="s">
        <v>200</v>
      </c>
      <c r="C63" s="10" t="s">
        <v>201</v>
      </c>
      <c r="D63" s="11">
        <v>60000</v>
      </c>
      <c r="E63" s="11">
        <v>45000</v>
      </c>
      <c r="F63" s="11">
        <f>G63+H63</f>
        <v>24242</v>
      </c>
      <c r="G63" s="11">
        <v>0</v>
      </c>
      <c r="H63" s="11">
        <v>24242</v>
      </c>
      <c r="I63" s="11">
        <v>24242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205</v>
      </c>
      <c r="B65" s="13"/>
      <c r="C65" s="13"/>
      <c r="D65" s="13"/>
      <c r="E65" s="13" t="s">
        <v>207</v>
      </c>
      <c r="F65" s="13"/>
      <c r="G65" s="13"/>
      <c r="H65" s="13"/>
      <c r="I65" s="13"/>
      <c r="J65" s="13"/>
      <c r="K65" s="13"/>
      <c r="L65" s="13"/>
    </row>
    <row r="66" spans="1:12" x14ac:dyDescent="0.25">
      <c r="A66" s="3" t="s">
        <v>206</v>
      </c>
      <c r="B66" s="3"/>
      <c r="C66" s="3"/>
      <c r="D66" s="3"/>
      <c r="E66" s="3"/>
      <c r="F66" s="3"/>
      <c r="G66" s="3"/>
      <c r="H66" s="3"/>
      <c r="I66" s="3" t="s">
        <v>208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238</v>
      </c>
      <c r="C11" s="10" t="s">
        <v>21</v>
      </c>
      <c r="D11" s="11">
        <f>D12+D17+D20</f>
        <v>4365000</v>
      </c>
      <c r="E11" s="11">
        <f>E12+E17+E20</f>
        <v>3550000</v>
      </c>
      <c r="F11" s="11">
        <f>G11+H11</f>
        <v>1713862</v>
      </c>
      <c r="G11" s="11">
        <f>G12+G17+G20</f>
        <v>0</v>
      </c>
      <c r="H11" s="11">
        <f>H12+H17+H20</f>
        <v>1713862</v>
      </c>
      <c r="I11" s="11">
        <f>I12+I17+I20</f>
        <v>1713862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658000</v>
      </c>
      <c r="E12" s="11">
        <f>+E13</f>
        <v>255500</v>
      </c>
      <c r="F12" s="11">
        <f>G12+H12</f>
        <v>176658</v>
      </c>
      <c r="G12" s="11">
        <f>+G13</f>
        <v>0</v>
      </c>
      <c r="H12" s="11">
        <f>+H13</f>
        <v>176658</v>
      </c>
      <c r="I12" s="11">
        <f>+I13</f>
        <v>176658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239</v>
      </c>
      <c r="B13" s="10" t="s">
        <v>122</v>
      </c>
      <c r="C13" s="10" t="s">
        <v>123</v>
      </c>
      <c r="D13" s="11">
        <f>+D14</f>
        <v>658000</v>
      </c>
      <c r="E13" s="11">
        <f>+E14</f>
        <v>255500</v>
      </c>
      <c r="F13" s="11">
        <f>G13+H13</f>
        <v>176658</v>
      </c>
      <c r="G13" s="11">
        <f>+G14</f>
        <v>0</v>
      </c>
      <c r="H13" s="11">
        <f>+H14</f>
        <v>176658</v>
      </c>
      <c r="I13" s="11">
        <f>+I14</f>
        <v>176658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211</v>
      </c>
      <c r="B14" s="10" t="s">
        <v>137</v>
      </c>
      <c r="C14" s="10" t="s">
        <v>138</v>
      </c>
      <c r="D14" s="11">
        <f>+D15</f>
        <v>658000</v>
      </c>
      <c r="E14" s="11">
        <f>+E15</f>
        <v>255500</v>
      </c>
      <c r="F14" s="11">
        <f>G14+H14</f>
        <v>176658</v>
      </c>
      <c r="G14" s="11">
        <f>+G15</f>
        <v>0</v>
      </c>
      <c r="H14" s="11">
        <f>+H15</f>
        <v>176658</v>
      </c>
      <c r="I14" s="11">
        <f>+I15</f>
        <v>176658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240</v>
      </c>
      <c r="B15" s="10" t="s">
        <v>229</v>
      </c>
      <c r="C15" s="10" t="s">
        <v>230</v>
      </c>
      <c r="D15" s="11">
        <f>+D16</f>
        <v>658000</v>
      </c>
      <c r="E15" s="11">
        <f>+E16</f>
        <v>255500</v>
      </c>
      <c r="F15" s="11">
        <f>G15+H15</f>
        <v>176658</v>
      </c>
      <c r="G15" s="11">
        <f>+G16</f>
        <v>0</v>
      </c>
      <c r="H15" s="11">
        <f>+H16</f>
        <v>176658</v>
      </c>
      <c r="I15" s="11">
        <f>+I16</f>
        <v>176658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241</v>
      </c>
      <c r="B16" s="10" t="s">
        <v>161</v>
      </c>
      <c r="C16" s="10" t="s">
        <v>162</v>
      </c>
      <c r="D16" s="11">
        <v>658000</v>
      </c>
      <c r="E16" s="11">
        <v>255500</v>
      </c>
      <c r="F16" s="11">
        <f>G16+H16</f>
        <v>176658</v>
      </c>
      <c r="G16" s="11">
        <v>0</v>
      </c>
      <c r="H16" s="11">
        <v>176658</v>
      </c>
      <c r="I16" s="11">
        <v>176658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164</v>
      </c>
      <c r="C17" s="10" t="s">
        <v>165</v>
      </c>
      <c r="D17" s="11">
        <f>D18</f>
        <v>0</v>
      </c>
      <c r="E17" s="11">
        <f>E18</f>
        <v>37000</v>
      </c>
      <c r="F17" s="11">
        <f>G17+H17</f>
        <v>37000</v>
      </c>
      <c r="G17" s="11">
        <f>G18</f>
        <v>0</v>
      </c>
      <c r="H17" s="11">
        <f>H18</f>
        <v>37000</v>
      </c>
      <c r="I17" s="11">
        <f>I18</f>
        <v>37000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167</v>
      </c>
      <c r="C18" s="10" t="s">
        <v>168</v>
      </c>
      <c r="D18" s="11">
        <f>+D19</f>
        <v>0</v>
      </c>
      <c r="E18" s="11">
        <f>+E19</f>
        <v>37000</v>
      </c>
      <c r="F18" s="11">
        <f>G18+H18</f>
        <v>37000</v>
      </c>
      <c r="G18" s="11">
        <f>+G19</f>
        <v>0</v>
      </c>
      <c r="H18" s="11">
        <f>+H19</f>
        <v>37000</v>
      </c>
      <c r="I18" s="11">
        <f>+I19</f>
        <v>37000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82</v>
      </c>
      <c r="B19" s="10" t="s">
        <v>170</v>
      </c>
      <c r="C19" s="10" t="s">
        <v>171</v>
      </c>
      <c r="D19" s="11">
        <v>0</v>
      </c>
      <c r="E19" s="11">
        <v>37000</v>
      </c>
      <c r="F19" s="11">
        <f>G19+H19</f>
        <v>37000</v>
      </c>
      <c r="G19" s="11">
        <v>0</v>
      </c>
      <c r="H19" s="11">
        <v>37000</v>
      </c>
      <c r="I19" s="11">
        <v>37000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216</v>
      </c>
      <c r="B20" s="10" t="s">
        <v>173</v>
      </c>
      <c r="C20" s="10" t="s">
        <v>174</v>
      </c>
      <c r="D20" s="11">
        <f>D21</f>
        <v>3707000</v>
      </c>
      <c r="E20" s="11">
        <f>E21</f>
        <v>3257500</v>
      </c>
      <c r="F20" s="11">
        <f>G20+H20</f>
        <v>1500204</v>
      </c>
      <c r="G20" s="11">
        <f>G21</f>
        <v>0</v>
      </c>
      <c r="H20" s="11">
        <f>H21</f>
        <v>1500204</v>
      </c>
      <c r="I20" s="11">
        <f>I21</f>
        <v>1500204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176</v>
      </c>
      <c r="C21" s="10" t="s">
        <v>177</v>
      </c>
      <c r="D21" s="11">
        <f>D22+D27</f>
        <v>3707000</v>
      </c>
      <c r="E21" s="11">
        <f>E22+E27</f>
        <v>3257500</v>
      </c>
      <c r="F21" s="11">
        <f>G21+H21</f>
        <v>1500204</v>
      </c>
      <c r="G21" s="11">
        <f>G22+G27</f>
        <v>0</v>
      </c>
      <c r="H21" s="11">
        <f>H22+H27</f>
        <v>1500204</v>
      </c>
      <c r="I21" s="11">
        <f>I22+I27</f>
        <v>1500204</v>
      </c>
      <c r="J21" s="11">
        <f>J22+J27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179</v>
      </c>
      <c r="C22" s="10" t="s">
        <v>180</v>
      </c>
      <c r="D22" s="11">
        <f>+D23+D24+D25+D26</f>
        <v>3707000</v>
      </c>
      <c r="E22" s="11">
        <f>+E23+E24+E25+E26</f>
        <v>3257500</v>
      </c>
      <c r="F22" s="11">
        <f>G22+H22</f>
        <v>1019232</v>
      </c>
      <c r="G22" s="11">
        <f>+G23+G24+G25+G26</f>
        <v>0</v>
      </c>
      <c r="H22" s="11">
        <f>+H23+H24+H25+H26</f>
        <v>1019232</v>
      </c>
      <c r="I22" s="11">
        <f>+I23+I24+I25+I26</f>
        <v>1019232</v>
      </c>
      <c r="J22" s="11">
        <f>+J23+J24+J25+J26</f>
        <v>0</v>
      </c>
      <c r="K22" s="11">
        <f>F22-I22-J22</f>
        <v>0</v>
      </c>
    </row>
    <row r="23" spans="1:12" s="6" customFormat="1" x14ac:dyDescent="0.25">
      <c r="A23" s="10" t="s">
        <v>217</v>
      </c>
      <c r="B23" s="10" t="s">
        <v>182</v>
      </c>
      <c r="C23" s="10" t="s">
        <v>183</v>
      </c>
      <c r="D23" s="11">
        <v>10000</v>
      </c>
      <c r="E23" s="11">
        <v>10000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118</v>
      </c>
      <c r="B24" s="10" t="s">
        <v>185</v>
      </c>
      <c r="C24" s="10" t="s">
        <v>186</v>
      </c>
      <c r="D24" s="11">
        <v>241000</v>
      </c>
      <c r="E24" s="11">
        <v>180000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22.5" x14ac:dyDescent="0.25">
      <c r="A25" s="10" t="s">
        <v>242</v>
      </c>
      <c r="B25" s="10" t="s">
        <v>191</v>
      </c>
      <c r="C25" s="10" t="s">
        <v>192</v>
      </c>
      <c r="D25" s="11">
        <v>2956000</v>
      </c>
      <c r="E25" s="11">
        <v>2567500</v>
      </c>
      <c r="F25" s="11">
        <f>G25+H25</f>
        <v>1019232</v>
      </c>
      <c r="G25" s="11">
        <v>0</v>
      </c>
      <c r="H25" s="11">
        <v>1019232</v>
      </c>
      <c r="I25" s="11">
        <v>1019232</v>
      </c>
      <c r="J25" s="11">
        <v>0</v>
      </c>
      <c r="K25" s="11">
        <f>F25-I25-J25</f>
        <v>0</v>
      </c>
    </row>
    <row r="26" spans="1:12" s="6" customFormat="1" ht="43.5" x14ac:dyDescent="0.25">
      <c r="A26" s="10" t="s">
        <v>243</v>
      </c>
      <c r="B26" s="10" t="s">
        <v>194</v>
      </c>
      <c r="C26" s="10" t="s">
        <v>195</v>
      </c>
      <c r="D26" s="11">
        <v>500000</v>
      </c>
      <c r="E26" s="11">
        <v>500000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ht="33" x14ac:dyDescent="0.25">
      <c r="A27" s="10" t="s">
        <v>145</v>
      </c>
      <c r="B27" s="10" t="s">
        <v>197</v>
      </c>
      <c r="C27" s="10" t="s">
        <v>198</v>
      </c>
      <c r="D27" s="11">
        <f>+D28</f>
        <v>0</v>
      </c>
      <c r="E27" s="11">
        <f>+E28</f>
        <v>0</v>
      </c>
      <c r="F27" s="11">
        <f>G27+H27</f>
        <v>480972</v>
      </c>
      <c r="G27" s="11">
        <f>+G28</f>
        <v>0</v>
      </c>
      <c r="H27" s="11">
        <f>+H28</f>
        <v>480972</v>
      </c>
      <c r="I27" s="11">
        <f>+I28</f>
        <v>480972</v>
      </c>
      <c r="J27" s="11">
        <f>+J28</f>
        <v>0</v>
      </c>
      <c r="K27" s="11">
        <f>F27-I27-J27</f>
        <v>0</v>
      </c>
    </row>
    <row r="28" spans="1:12" s="6" customFormat="1" ht="43.5" x14ac:dyDescent="0.25">
      <c r="A28" s="10" t="s">
        <v>244</v>
      </c>
      <c r="B28" s="10" t="s">
        <v>203</v>
      </c>
      <c r="C28" s="10" t="s">
        <v>204</v>
      </c>
      <c r="D28" s="11">
        <v>0</v>
      </c>
      <c r="E28" s="11">
        <v>0</v>
      </c>
      <c r="F28" s="11">
        <f>G28+H28</f>
        <v>480972</v>
      </c>
      <c r="G28" s="11">
        <v>0</v>
      </c>
      <c r="H28" s="11">
        <v>480972</v>
      </c>
      <c r="I28" s="11">
        <v>480972</v>
      </c>
      <c r="J28" s="11">
        <v>0</v>
      </c>
      <c r="K28" s="11">
        <f>F28-I28-J28</f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205</v>
      </c>
      <c r="B30" s="13"/>
      <c r="C30" s="13"/>
      <c r="D30" s="13"/>
      <c r="E30" s="13" t="s">
        <v>207</v>
      </c>
      <c r="F30" s="13"/>
      <c r="G30" s="13"/>
      <c r="H30" s="13"/>
      <c r="I30" s="13"/>
      <c r="J30" s="13"/>
      <c r="K30" s="13"/>
      <c r="L30" s="13"/>
    </row>
    <row r="31" spans="1:12" x14ac:dyDescent="0.25">
      <c r="A31" s="3" t="s">
        <v>206</v>
      </c>
      <c r="B31" s="3"/>
      <c r="C31" s="3"/>
      <c r="D31" s="3"/>
      <c r="E31" s="3"/>
      <c r="F31" s="3"/>
      <c r="G31" s="3"/>
      <c r="H31" s="3"/>
      <c r="I31" s="3" t="s">
        <v>208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A30:D30"/>
    <mergeCell ref="A31:D31"/>
    <mergeCell ref="E30:H30"/>
    <mergeCell ref="E31:H31"/>
    <mergeCell ref="I30:L30"/>
    <mergeCell ref="I31:L3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2021-12-06T11:20:50Z</dcterms:created>
  <dcterms:modified xsi:type="dcterms:W3CDTF">2021-12-06T11:21:12Z</dcterms:modified>
</cp:coreProperties>
</file>