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Botesti\"/>
    </mc:Choice>
  </mc:AlternateContent>
  <xr:revisionPtr revIDLastSave="0" documentId="8_{C9033FA2-F23E-4236-9FF7-22087A0F3E5B}" xr6:coauthVersionLast="43" xr6:coauthVersionMax="43" xr10:uidLastSave="{00000000-0000-0000-0000-000000000000}"/>
  <bookViews>
    <workbookView xWindow="735" yWindow="735" windowWidth="15375" windowHeight="7875" xr2:uid="{509D199F-F0AA-4CEA-AD2B-16EF0DD3DB5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4" i="1" l="1"/>
  <c r="E13" i="1" s="1"/>
  <c r="I14" i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 s="1"/>
  <c r="L17" i="1"/>
  <c r="K18" i="1"/>
  <c r="D19" i="1"/>
  <c r="E19" i="1"/>
  <c r="F19" i="1"/>
  <c r="G19" i="1"/>
  <c r="H19" i="1"/>
  <c r="I19" i="1"/>
  <c r="K19" i="1" s="1"/>
  <c r="J19" i="1"/>
  <c r="L19" i="1"/>
  <c r="K20" i="1"/>
  <c r="E22" i="1"/>
  <c r="I22" i="1"/>
  <c r="D23" i="1"/>
  <c r="D22" i="1" s="1"/>
  <c r="E23" i="1"/>
  <c r="F23" i="1"/>
  <c r="F22" i="1" s="1"/>
  <c r="G23" i="1"/>
  <c r="G22" i="1" s="1"/>
  <c r="H23" i="1"/>
  <c r="H22" i="1" s="1"/>
  <c r="I23" i="1"/>
  <c r="K23" i="1" s="1"/>
  <c r="J23" i="1"/>
  <c r="J22" i="1" s="1"/>
  <c r="L23" i="1"/>
  <c r="L22" i="1" s="1"/>
  <c r="K24" i="1"/>
  <c r="D25" i="1"/>
  <c r="E25" i="1"/>
  <c r="F25" i="1"/>
  <c r="G25" i="1"/>
  <c r="H25" i="1"/>
  <c r="I25" i="1"/>
  <c r="J25" i="1"/>
  <c r="K25" i="1" s="1"/>
  <c r="L25" i="1"/>
  <c r="K26" i="1"/>
  <c r="K27" i="1"/>
  <c r="E28" i="1"/>
  <c r="G28" i="1"/>
  <c r="I28" i="1"/>
  <c r="D29" i="1"/>
  <c r="D28" i="1" s="1"/>
  <c r="E29" i="1"/>
  <c r="F29" i="1"/>
  <c r="F28" i="1" s="1"/>
  <c r="G29" i="1"/>
  <c r="H29" i="1"/>
  <c r="H28" i="1" s="1"/>
  <c r="I29" i="1"/>
  <c r="J29" i="1"/>
  <c r="K29" i="1" s="1"/>
  <c r="L29" i="1"/>
  <c r="L28" i="1" s="1"/>
  <c r="K30" i="1"/>
  <c r="D31" i="1"/>
  <c r="H31" i="1"/>
  <c r="L31" i="1"/>
  <c r="D32" i="1"/>
  <c r="E32" i="1"/>
  <c r="E31" i="1" s="1"/>
  <c r="F32" i="1"/>
  <c r="G32" i="1"/>
  <c r="G31" i="1" s="1"/>
  <c r="H32" i="1"/>
  <c r="I32" i="1"/>
  <c r="I31" i="1" s="1"/>
  <c r="J32" i="1"/>
  <c r="K32" i="1"/>
  <c r="L32" i="1"/>
  <c r="K33" i="1"/>
  <c r="D34" i="1"/>
  <c r="E34" i="1"/>
  <c r="F34" i="1"/>
  <c r="F31" i="1" s="1"/>
  <c r="G34" i="1"/>
  <c r="H34" i="1"/>
  <c r="I34" i="1"/>
  <c r="K34" i="1" s="1"/>
  <c r="J34" i="1"/>
  <c r="J31" i="1" s="1"/>
  <c r="L34" i="1"/>
  <c r="K35" i="1"/>
  <c r="K36" i="1"/>
  <c r="D38" i="1"/>
  <c r="E38" i="1"/>
  <c r="E37" i="1" s="1"/>
  <c r="F38" i="1"/>
  <c r="G38" i="1"/>
  <c r="G37" i="1" s="1"/>
  <c r="H38" i="1"/>
  <c r="I38" i="1"/>
  <c r="K38" i="1" s="1"/>
  <c r="J38" i="1"/>
  <c r="L38" i="1"/>
  <c r="K39" i="1"/>
  <c r="K40" i="1"/>
  <c r="D41" i="1"/>
  <c r="D37" i="1" s="1"/>
  <c r="E41" i="1"/>
  <c r="F41" i="1"/>
  <c r="F37" i="1" s="1"/>
  <c r="G41" i="1"/>
  <c r="H41" i="1"/>
  <c r="H37" i="1" s="1"/>
  <c r="I41" i="1"/>
  <c r="J41" i="1"/>
  <c r="K41" i="1" s="1"/>
  <c r="L41" i="1"/>
  <c r="L37" i="1" s="1"/>
  <c r="K42" i="1"/>
  <c r="E44" i="1"/>
  <c r="E43" i="1" s="1"/>
  <c r="G44" i="1"/>
  <c r="G43" i="1" s="1"/>
  <c r="I44" i="1"/>
  <c r="I43" i="1" s="1"/>
  <c r="D45" i="1"/>
  <c r="D44" i="1" s="1"/>
  <c r="D43" i="1" s="1"/>
  <c r="E45" i="1"/>
  <c r="F45" i="1"/>
  <c r="F44" i="1" s="1"/>
  <c r="F43" i="1" s="1"/>
  <c r="G45" i="1"/>
  <c r="H45" i="1"/>
  <c r="H44" i="1" s="1"/>
  <c r="H43" i="1" s="1"/>
  <c r="I45" i="1"/>
  <c r="J45" i="1"/>
  <c r="K45" i="1" s="1"/>
  <c r="L45" i="1"/>
  <c r="L44" i="1" s="1"/>
  <c r="K46" i="1"/>
  <c r="K47" i="1"/>
  <c r="K48" i="1"/>
  <c r="K49" i="1"/>
  <c r="E50" i="1"/>
  <c r="G50" i="1"/>
  <c r="I50" i="1"/>
  <c r="K50" i="1" s="1"/>
  <c r="D51" i="1"/>
  <c r="D50" i="1" s="1"/>
  <c r="E51" i="1"/>
  <c r="F51" i="1"/>
  <c r="F50" i="1" s="1"/>
  <c r="G51" i="1"/>
  <c r="H51" i="1"/>
  <c r="H50" i="1" s="1"/>
  <c r="I51" i="1"/>
  <c r="K51" i="1" s="1"/>
  <c r="J51" i="1"/>
  <c r="J50" i="1" s="1"/>
  <c r="L51" i="1"/>
  <c r="L50" i="1" s="1"/>
  <c r="K52" i="1"/>
  <c r="K53" i="1"/>
  <c r="K54" i="1"/>
  <c r="E56" i="1"/>
  <c r="E55" i="1" s="1"/>
  <c r="G56" i="1"/>
  <c r="G55" i="1" s="1"/>
  <c r="I56" i="1"/>
  <c r="I55" i="1" s="1"/>
  <c r="D57" i="1"/>
  <c r="D56" i="1" s="1"/>
  <c r="D55" i="1" s="1"/>
  <c r="E57" i="1"/>
  <c r="F57" i="1"/>
  <c r="F56" i="1" s="1"/>
  <c r="F55" i="1" s="1"/>
  <c r="G57" i="1"/>
  <c r="H57" i="1"/>
  <c r="H56" i="1" s="1"/>
  <c r="H55" i="1" s="1"/>
  <c r="I57" i="1"/>
  <c r="J57" i="1"/>
  <c r="K57" i="1" s="1"/>
  <c r="L57" i="1"/>
  <c r="L56" i="1" s="1"/>
  <c r="L55" i="1" s="1"/>
  <c r="K58" i="1"/>
  <c r="D59" i="1"/>
  <c r="E59" i="1"/>
  <c r="F59" i="1"/>
  <c r="G59" i="1"/>
  <c r="H59" i="1"/>
  <c r="I59" i="1"/>
  <c r="K59" i="1" s="1"/>
  <c r="J59" i="1"/>
  <c r="L59" i="1"/>
  <c r="K60" i="1"/>
  <c r="K61" i="1"/>
  <c r="K62" i="1"/>
  <c r="K63" i="1"/>
  <c r="K64" i="1"/>
  <c r="K65" i="1"/>
  <c r="K66" i="1"/>
  <c r="K67" i="1"/>
  <c r="D21" i="1" l="1"/>
  <c r="L43" i="1"/>
  <c r="K31" i="1"/>
  <c r="L21" i="1"/>
  <c r="G21" i="1"/>
  <c r="K22" i="1"/>
  <c r="H12" i="1"/>
  <c r="D12" i="1"/>
  <c r="H21" i="1"/>
  <c r="F21" i="1"/>
  <c r="E21" i="1"/>
  <c r="L12" i="1"/>
  <c r="G12" i="1"/>
  <c r="K14" i="1"/>
  <c r="F12" i="1"/>
  <c r="E12" i="1"/>
  <c r="J56" i="1"/>
  <c r="J44" i="1"/>
  <c r="I37" i="1"/>
  <c r="J28" i="1"/>
  <c r="K28" i="1" s="1"/>
  <c r="I13" i="1"/>
  <c r="J37" i="1"/>
  <c r="K37" i="1" l="1"/>
  <c r="K13" i="1"/>
  <c r="J43" i="1"/>
  <c r="K43" i="1" s="1"/>
  <c r="K44" i="1"/>
  <c r="J21" i="1"/>
  <c r="I21" i="1"/>
  <c r="K21" i="1" s="1"/>
  <c r="J55" i="1"/>
  <c r="K55" i="1" s="1"/>
  <c r="K56" i="1"/>
  <c r="I12" i="1" l="1"/>
  <c r="J12" i="1"/>
  <c r="K12" i="1" l="1"/>
</calcChain>
</file>

<file path=xl/sharedStrings.xml><?xml version="1.0" encoding="utf-8"?>
<sst xmlns="http://schemas.openxmlformats.org/spreadsheetml/2006/main" count="192" uniqueCount="190">
  <si>
    <t>CENTRALIZAT</t>
  </si>
  <si>
    <t xml:space="preserve"> Anexa 13</t>
  </si>
  <si>
    <t>Cont de executie - Cheltuieli - Bugetul local</t>
  </si>
  <si>
    <t>Trimestrul: 1,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</si>
  <si>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</si>
  <si>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</si>
  <si>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</si>
  <si>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</si>
  <si>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</si>
  <si>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</si>
  <si>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</si>
  <si>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</si>
  <si>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</si>
  <si>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</si>
  <si>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</si>
  <si>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</si>
  <si>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</si>
  <si>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</si>
  <si>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</si>
  <si>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</si>
  <si>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</si>
  <si>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</si>
  <si>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</si>
  <si>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</si>
  <si>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</si>
  <si>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</si>
  <si>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</si>
  <si>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</si>
  <si>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</si>
  <si>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</si>
  <si>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</si>
  <si>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</si>
  <si>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</si>
  <si>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</si>
  <si>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</si>
  <si>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</si>
  <si>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</si>
  <si>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</si>
  <si>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</si>
  <si>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12</t>
  </si>
  <si>
    <t>Tranzacţii privind datoria publică şi împrumuturi (55.02.01)</t>
  </si>
  <si>
    <t>55.02</t>
  </si>
  <si>
    <t>13</t>
  </si>
  <si>
    <t xml:space="preserve">Tranzacţii privind datoria publică şi împrumuturi </t>
  </si>
  <si>
    <t>55.02.01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</si>
  <si>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</si>
  <si>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</si>
  <si>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</si>
  <si>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</si>
  <si>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</si>
  <si>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</si>
  <si>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</si>
  <si>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</si>
  <si>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</si>
  <si>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</si>
  <si>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</si>
  <si>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</si>
  <si>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</si>
  <si>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</si>
  <si>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</si>
  <si>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</si>
  <si>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</si>
  <si>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</si>
  <si>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35</t>
  </si>
  <si>
    <t xml:space="preserve">Invatamant secundar superior   </t>
  </si>
  <si>
    <t>65.02.04.02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</si>
  <si>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</si>
  <si>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</si>
  <si>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</si>
  <si>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</si>
  <si>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</si>
  <si>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</si>
  <si>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</si>
  <si>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</si>
  <si>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</si>
  <si>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</si>
  <si>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</si>
  <si>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</si>
  <si>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</si>
  <si>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</si>
  <si>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</si>
  <si>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61</t>
  </si>
  <si>
    <t>Camine culturale</t>
  </si>
  <si>
    <t>67.02.03.07</t>
  </si>
  <si>
    <t>65</t>
  </si>
  <si>
    <t>Servicii recreative si sportive (cod 67.02.05.01 la 67.02.05.03)</t>
  </si>
  <si>
    <t>67.02.05</t>
  </si>
  <si>
    <t>66</t>
  </si>
  <si>
    <t>Sport</t>
  </si>
  <si>
    <t>67.02.05.01</t>
  </si>
  <si>
    <t>68</t>
  </si>
  <si>
    <t>Intretinere gradini publice, parcuri, zone verzi, baze sportive si de agrement</t>
  </si>
  <si>
    <t>67.02.05.03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</si>
  <si>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</si>
  <si>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</si>
  <si>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</si>
  <si>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</si>
  <si>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</si>
  <si>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</si>
  <si>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</si>
  <si>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</si>
  <si>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</si>
  <si>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75</t>
  </si>
  <si>
    <t>Asistenta sociala pentru familie si copii</t>
  </si>
  <si>
    <t>68.02.06</t>
  </si>
  <si>
    <t>79</t>
  </si>
  <si>
    <t>Prevenirea excluderii sociale (cod 68.02.15.01+68.02.15.02)</t>
  </si>
  <si>
    <t>68.02.15</t>
  </si>
  <si>
    <t>80</t>
  </si>
  <si>
    <t>Ajutor social</t>
  </si>
  <si>
    <t>68.02.15.01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</si>
  <si>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</si>
  <si>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</si>
  <si>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</si>
  <si>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</si>
  <si>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</si>
  <si>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</si>
  <si>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</si>
  <si>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</si>
  <si>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</si>
  <si>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</si>
  <si>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</si>
  <si>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</si>
  <si>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</si>
  <si>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</si>
  <si>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</si>
  <si>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93</t>
  </si>
  <si>
    <t>Alimentare cu gaze naturale in localitati</t>
  </si>
  <si>
    <t>70.02.07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</si>
  <si>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</si>
  <si>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</si>
  <si>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</si>
  <si>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</si>
  <si>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</si>
  <si>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</si>
  <si>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97</t>
  </si>
  <si>
    <t>Salubritate si gestiunea deseurilor (cod 74.02.05.01+74.02.05.02)</t>
  </si>
  <si>
    <t>74.02.05</t>
  </si>
  <si>
    <t>98</t>
  </si>
  <si>
    <t>Salubritate</t>
  </si>
  <si>
    <t>74.02.05.01</t>
  </si>
  <si>
    <t>100</t>
  </si>
  <si>
    <t>Canalizarea si tratarea apelor reziduale</t>
  </si>
  <si>
    <t>74.02.06</t>
  </si>
  <si>
    <t>101</t>
  </si>
  <si>
    <t>Alte servicii în domeniul protectiei mediului</t>
  </si>
  <si>
    <t>74.02.50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</si>
  <si>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</si>
  <si>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</si>
  <si>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</si>
  <si>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</si>
  <si>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</si>
  <si>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</si>
  <si>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</si>
  <si>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</si>
  <si>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</si>
  <si>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</si>
  <si>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</si>
  <si>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</si>
  <si>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129</t>
  </si>
  <si>
    <t>Alte actiuni economice (cod 87.02.01+87.02.03 la 87.02.05+87.02.50)</t>
  </si>
  <si>
    <t>87.02</t>
  </si>
  <si>
    <t>134</t>
  </si>
  <si>
    <t>Alte actiuni economice</t>
  </si>
  <si>
    <t>87.02.50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</si>
  <si>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</si>
  <si>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</si>
  <si>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</si>
  <si>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</si>
  <si>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</si>
  <si>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</si>
  <si>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</si>
  <si>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</si>
  <si>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</si>
  <si>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</si>
  <si>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</si>
  <si>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</si>
  <si>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140</t>
  </si>
  <si>
    <t>DEFICIT          99.02.96 + 99.02.97</t>
  </si>
  <si>
    <t>99.02</t>
  </si>
  <si>
    <t>141</t>
  </si>
  <si>
    <t xml:space="preserve">    Deficitul secţiunii de funcţionare</t>
  </si>
  <si>
    <t>99.02.96</t>
  </si>
  <si>
    <t>142</t>
  </si>
  <si>
    <t xml:space="preserve">    Deficitul secţiunii de dezvoltare</t>
  </si>
  <si>
    <t>99.02.97</t>
  </si>
  <si>
    <t>ORDONATOR DE CREDITE,</t>
  </si>
  <si>
    <t>PANTEA ADRIAN</t>
  </si>
  <si>
    <t>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</si>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</sst>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CFAF2D-2129-4B72-8D19-CD55043D3D72}">
  <dimension ref="A1:T1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D13+D21+D43+D55</f>
        <v>8085028</v>
      </c>
      <c r="E12" s="11">
        <f>E13+E21+E43+E55</f>
        <v>8085028</v>
      </c>
      <c r="F12" s="11">
        <f>F13+F21+F43+F55</f>
        <v>11457679</v>
      </c>
      <c r="G12" s="11">
        <f>G13+G21+G43+G55</f>
        <v>3398401</v>
      </c>
      <c r="H12" s="11">
        <f>H13+H21+H43+H55</f>
        <v>3388401</v>
      </c>
      <c r="I12" s="11">
        <f>I13+I21+I43+I55</f>
        <v>3388401</v>
      </c>
      <c r="J12" s="11">
        <f>J13+J21+J43+J55</f>
        <v>2103330</v>
      </c>
      <c r="K12" s="11">
        <f>I12-J12</f>
        <v>1285071</v>
      </c>
      <c r="L12" s="11">
        <f>L13+L21+L43+L55</f>
        <v>730702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D14+D17+D19</f>
        <v>240000</v>
      </c>
      <c r="E13" s="11">
        <f>E14+E17+E19</f>
        <v>240000</v>
      </c>
      <c r="F13" s="11">
        <f>F14+F17+F19</f>
        <v>1413251</v>
      </c>
      <c r="G13" s="11">
        <f>G14+G17+G19</f>
        <v>500251</v>
      </c>
      <c r="H13" s="11">
        <f>H14+H17+H19</f>
        <v>490251</v>
      </c>
      <c r="I13" s="11">
        <f>I14+I17+I19</f>
        <v>490251</v>
      </c>
      <c r="J13" s="11">
        <f>J14+J17+J19</f>
        <v>309303</v>
      </c>
      <c r="K13" s="11">
        <f>I13-J13</f>
        <v>180948</v>
      </c>
      <c r="L13" s="11">
        <f>L14+L17+L19</f>
        <v>322702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240000</v>
      </c>
      <c r="E14" s="11">
        <f>E15</f>
        <v>240000</v>
      </c>
      <c r="F14" s="11">
        <f>F15</f>
        <v>1344251</v>
      </c>
      <c r="G14" s="11">
        <f>G15</f>
        <v>475251</v>
      </c>
      <c r="H14" s="11">
        <f>H15</f>
        <v>475251</v>
      </c>
      <c r="I14" s="11">
        <f>I15</f>
        <v>475251</v>
      </c>
      <c r="J14" s="11">
        <f>J15</f>
        <v>299303</v>
      </c>
      <c r="K14" s="11">
        <f>I14-J14</f>
        <v>175948</v>
      </c>
      <c r="L14" s="11">
        <f>L15</f>
        <v>312702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240000</v>
      </c>
      <c r="E15" s="11">
        <f>E16</f>
        <v>240000</v>
      </c>
      <c r="F15" s="11">
        <f>F16</f>
        <v>1344251</v>
      </c>
      <c r="G15" s="11">
        <f>G16</f>
        <v>475251</v>
      </c>
      <c r="H15" s="11">
        <f>H16</f>
        <v>475251</v>
      </c>
      <c r="I15" s="11">
        <f>I16</f>
        <v>475251</v>
      </c>
      <c r="J15" s="11">
        <f>J16</f>
        <v>299303</v>
      </c>
      <c r="K15" s="11">
        <f>I15-J15</f>
        <v>175948</v>
      </c>
      <c r="L15" s="11">
        <f>L16</f>
        <v>312702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240000</v>
      </c>
      <c r="E16" s="11">
        <v>240000</v>
      </c>
      <c r="F16" s="11">
        <v>1344251</v>
      </c>
      <c r="G16" s="11">
        <v>475251</v>
      </c>
      <c r="H16" s="11">
        <v>475251</v>
      </c>
      <c r="I16" s="11">
        <v>475251</v>
      </c>
      <c r="J16" s="11">
        <v>299303</v>
      </c>
      <c r="K16" s="11">
        <f>I16-J16</f>
        <v>175948</v>
      </c>
      <c r="L16" s="11">
        <v>312702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30000</v>
      </c>
      <c r="G17" s="11">
        <f>G18</f>
        <v>10000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30000</v>
      </c>
      <c r="G18" s="11">
        <v>10000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D20</f>
        <v>0</v>
      </c>
      <c r="E19" s="11">
        <f>E20</f>
        <v>0</v>
      </c>
      <c r="F19" s="11">
        <f>F20</f>
        <v>39000</v>
      </c>
      <c r="G19" s="11">
        <f>G20</f>
        <v>15000</v>
      </c>
      <c r="H19" s="11">
        <f>H20</f>
        <v>15000</v>
      </c>
      <c r="I19" s="11">
        <f>I20</f>
        <v>15000</v>
      </c>
      <c r="J19" s="11">
        <f>J20</f>
        <v>10000</v>
      </c>
      <c r="K19" s="11">
        <f>I19-J19</f>
        <v>5000</v>
      </c>
      <c r="L19" s="11">
        <f>L20</f>
        <v>10000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39000</v>
      </c>
      <c r="G20" s="11">
        <v>15000</v>
      </c>
      <c r="H20" s="11">
        <v>15000</v>
      </c>
      <c r="I20" s="11">
        <v>15000</v>
      </c>
      <c r="J20" s="11">
        <v>10000</v>
      </c>
      <c r="K20" s="11">
        <f>I20-J20</f>
        <v>5000</v>
      </c>
      <c r="L20" s="11">
        <v>10000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D22+D28+D31+D37</f>
        <v>1264151</v>
      </c>
      <c r="E21" s="11">
        <f>E22+E28+E31+E37</f>
        <v>1264151</v>
      </c>
      <c r="F21" s="11">
        <f>F22+F28+F31+F37</f>
        <v>2942651</v>
      </c>
      <c r="G21" s="11">
        <f>G22+G28+G31+G37</f>
        <v>663000</v>
      </c>
      <c r="H21" s="11">
        <f>H22+H28+H31+H37</f>
        <v>663000</v>
      </c>
      <c r="I21" s="11">
        <f>I22+I28+I31+I37</f>
        <v>663000</v>
      </c>
      <c r="J21" s="11">
        <f>J22+J28+J31+J37</f>
        <v>309606</v>
      </c>
      <c r="K21" s="11">
        <f>I21-J21</f>
        <v>353394</v>
      </c>
      <c r="L21" s="11">
        <f>L22+L28+L31+L37</f>
        <v>311013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D23+D25</f>
        <v>988151</v>
      </c>
      <c r="E22" s="11">
        <f>E23+E25</f>
        <v>988151</v>
      </c>
      <c r="F22" s="11">
        <f>F23+F25</f>
        <v>1508651</v>
      </c>
      <c r="G22" s="11">
        <f>G23+G25</f>
        <v>336000</v>
      </c>
      <c r="H22" s="11">
        <f>H23+H25</f>
        <v>336000</v>
      </c>
      <c r="I22" s="11">
        <f>I23+I25</f>
        <v>336000</v>
      </c>
      <c r="J22" s="11">
        <f>J23+J25</f>
        <v>8103</v>
      </c>
      <c r="K22" s="11">
        <f>I22-J22</f>
        <v>327897</v>
      </c>
      <c r="L22" s="11">
        <f>L23+L25</f>
        <v>8171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</f>
        <v>120000</v>
      </c>
      <c r="E23" s="11">
        <f>E24</f>
        <v>120000</v>
      </c>
      <c r="F23" s="11">
        <f>F24</f>
        <v>131000</v>
      </c>
      <c r="G23" s="11">
        <f>G24</f>
        <v>62000</v>
      </c>
      <c r="H23" s="11">
        <f>H24</f>
        <v>62000</v>
      </c>
      <c r="I23" s="11">
        <f>I24</f>
        <v>62000</v>
      </c>
      <c r="J23" s="11">
        <f>J24</f>
        <v>1200</v>
      </c>
      <c r="K23" s="11">
        <f>I23-J23</f>
        <v>60800</v>
      </c>
      <c r="L23" s="11">
        <f>L24</f>
        <v>1408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120000</v>
      </c>
      <c r="E24" s="11">
        <v>120000</v>
      </c>
      <c r="F24" s="11">
        <v>131000</v>
      </c>
      <c r="G24" s="11">
        <v>62000</v>
      </c>
      <c r="H24" s="11">
        <v>62000</v>
      </c>
      <c r="I24" s="11">
        <v>62000</v>
      </c>
      <c r="J24" s="11">
        <v>1200</v>
      </c>
      <c r="K24" s="11">
        <f>I24-J24</f>
        <v>60800</v>
      </c>
      <c r="L24" s="11">
        <v>1408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D26+D27</f>
        <v>868151</v>
      </c>
      <c r="E25" s="11">
        <f>E26+E27</f>
        <v>868151</v>
      </c>
      <c r="F25" s="11">
        <f>F26+F27</f>
        <v>1377651</v>
      </c>
      <c r="G25" s="11">
        <f>G26+G27</f>
        <v>274000</v>
      </c>
      <c r="H25" s="11">
        <f>H26+H27</f>
        <v>274000</v>
      </c>
      <c r="I25" s="11">
        <f>I26+I27</f>
        <v>274000</v>
      </c>
      <c r="J25" s="11">
        <f>J26+J27</f>
        <v>6903</v>
      </c>
      <c r="K25" s="11">
        <f>I25-J25</f>
        <v>267097</v>
      </c>
      <c r="L25" s="11">
        <f>L26+L27</f>
        <v>6763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868151</v>
      </c>
      <c r="E26" s="11">
        <v>868151</v>
      </c>
      <c r="F26" s="11">
        <v>1352651</v>
      </c>
      <c r="G26" s="11">
        <v>271000</v>
      </c>
      <c r="H26" s="11">
        <v>271000</v>
      </c>
      <c r="I26" s="11">
        <v>271000</v>
      </c>
      <c r="J26" s="11">
        <v>6903</v>
      </c>
      <c r="K26" s="11">
        <f>I26-J26</f>
        <v>264097</v>
      </c>
      <c r="L26" s="11">
        <v>6763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25000</v>
      </c>
      <c r="G27" s="11">
        <v>3000</v>
      </c>
      <c r="H27" s="11">
        <v>3000</v>
      </c>
      <c r="I27" s="11">
        <v>3000</v>
      </c>
      <c r="J27" s="11">
        <v>0</v>
      </c>
      <c r="K27" s="11">
        <f>I27-J27</f>
        <v>3000</v>
      </c>
      <c r="L27" s="11">
        <v>0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f>+D29</f>
        <v>50000</v>
      </c>
      <c r="E28" s="11">
        <f>+E29</f>
        <v>50000</v>
      </c>
      <c r="F28" s="11">
        <f>+F29</f>
        <v>53000</v>
      </c>
      <c r="G28" s="11">
        <f>+G29</f>
        <v>12000</v>
      </c>
      <c r="H28" s="11">
        <f>+H29</f>
        <v>12000</v>
      </c>
      <c r="I28" s="11">
        <f>+I29</f>
        <v>12000</v>
      </c>
      <c r="J28" s="11">
        <f>+J29</f>
        <v>10217</v>
      </c>
      <c r="K28" s="11">
        <f>I28-J28</f>
        <v>1783</v>
      </c>
      <c r="L28" s="11">
        <f>+L29</f>
        <v>217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D30</f>
        <v>50000</v>
      </c>
      <c r="E29" s="11">
        <f>E30</f>
        <v>50000</v>
      </c>
      <c r="F29" s="11">
        <f>F30</f>
        <v>53000</v>
      </c>
      <c r="G29" s="11">
        <f>G30</f>
        <v>12000</v>
      </c>
      <c r="H29" s="11">
        <f>H30</f>
        <v>12000</v>
      </c>
      <c r="I29" s="11">
        <f>I30</f>
        <v>12000</v>
      </c>
      <c r="J29" s="11">
        <f>J30</f>
        <v>10217</v>
      </c>
      <c r="K29" s="11">
        <f>I29-J29</f>
        <v>1783</v>
      </c>
      <c r="L29" s="11">
        <f>L30</f>
        <v>217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50000</v>
      </c>
      <c r="E30" s="11">
        <v>50000</v>
      </c>
      <c r="F30" s="11">
        <v>53000</v>
      </c>
      <c r="G30" s="11">
        <v>12000</v>
      </c>
      <c r="H30" s="11">
        <v>12000</v>
      </c>
      <c r="I30" s="11">
        <v>12000</v>
      </c>
      <c r="J30" s="11">
        <v>10217</v>
      </c>
      <c r="K30" s="11">
        <f>I30-J30</f>
        <v>1783</v>
      </c>
      <c r="L30" s="11">
        <v>217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D32+D34</f>
        <v>226000</v>
      </c>
      <c r="E31" s="11">
        <f>E32+E34</f>
        <v>226000</v>
      </c>
      <c r="F31" s="11">
        <f>F32+F34</f>
        <v>254000</v>
      </c>
      <c r="G31" s="11">
        <f>G32+G34</f>
        <v>22000</v>
      </c>
      <c r="H31" s="11">
        <f>H32+H34</f>
        <v>22000</v>
      </c>
      <c r="I31" s="11">
        <f>I32+I34</f>
        <v>22000</v>
      </c>
      <c r="J31" s="11">
        <f>J32+J34</f>
        <v>41</v>
      </c>
      <c r="K31" s="11">
        <f>I31-J31</f>
        <v>21959</v>
      </c>
      <c r="L31" s="11">
        <f>L32+L34</f>
        <v>802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+D33</f>
        <v>0</v>
      </c>
      <c r="E32" s="11">
        <f>+E33</f>
        <v>0</v>
      </c>
      <c r="F32" s="11">
        <f>+F33</f>
        <v>28000</v>
      </c>
      <c r="G32" s="11">
        <f>+G33</f>
        <v>7000</v>
      </c>
      <c r="H32" s="11">
        <f>+H33</f>
        <v>7000</v>
      </c>
      <c r="I32" s="11">
        <f>+I33</f>
        <v>7000</v>
      </c>
      <c r="J32" s="11">
        <f>+J33</f>
        <v>41</v>
      </c>
      <c r="K32" s="11">
        <f>I32-J32</f>
        <v>6959</v>
      </c>
      <c r="L32" s="11">
        <f>+L33</f>
        <v>668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28000</v>
      </c>
      <c r="G33" s="11">
        <v>7000</v>
      </c>
      <c r="H33" s="11">
        <v>7000</v>
      </c>
      <c r="I33" s="11">
        <v>7000</v>
      </c>
      <c r="J33" s="11">
        <v>41</v>
      </c>
      <c r="K33" s="11">
        <f>I33-J33</f>
        <v>6959</v>
      </c>
      <c r="L33" s="11">
        <v>668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D35+D36</f>
        <v>226000</v>
      </c>
      <c r="E34" s="11">
        <f>E35+E36</f>
        <v>226000</v>
      </c>
      <c r="F34" s="11">
        <f>F35+F36</f>
        <v>226000</v>
      </c>
      <c r="G34" s="11">
        <f>G35+G36</f>
        <v>15000</v>
      </c>
      <c r="H34" s="11">
        <f>H35+H36</f>
        <v>15000</v>
      </c>
      <c r="I34" s="11">
        <f>I35+I36</f>
        <v>15000</v>
      </c>
      <c r="J34" s="11">
        <f>J35+J36</f>
        <v>0</v>
      </c>
      <c r="K34" s="11">
        <f>I34-J34</f>
        <v>15000</v>
      </c>
      <c r="L34" s="11">
        <f>L35+L36</f>
        <v>134</v>
      </c>
    </row>
    <row r="35" spans="1:12" s="6" customFormat="1" x14ac:dyDescent="0.25">
      <c r="A35" s="10" t="s">
        <v>87</v>
      </c>
      <c r="B35" s="10" t="s">
        <v>88</v>
      </c>
      <c r="C35" s="10" t="s">
        <v>89</v>
      </c>
      <c r="D35" s="11">
        <v>161000</v>
      </c>
      <c r="E35" s="11">
        <v>161000</v>
      </c>
      <c r="F35" s="11">
        <v>161000</v>
      </c>
      <c r="G35" s="11">
        <v>5000</v>
      </c>
      <c r="H35" s="11">
        <v>5000</v>
      </c>
      <c r="I35" s="11">
        <v>5000</v>
      </c>
      <c r="J35" s="11">
        <v>0</v>
      </c>
      <c r="K35" s="11">
        <f>I35-J35</f>
        <v>5000</v>
      </c>
      <c r="L35" s="11">
        <v>0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v>65000</v>
      </c>
      <c r="E36" s="11">
        <v>65000</v>
      </c>
      <c r="F36" s="11">
        <v>65000</v>
      </c>
      <c r="G36" s="11">
        <v>10000</v>
      </c>
      <c r="H36" s="11">
        <v>10000</v>
      </c>
      <c r="I36" s="11">
        <v>10000</v>
      </c>
      <c r="J36" s="11">
        <v>0</v>
      </c>
      <c r="K36" s="11">
        <f>I36-J36</f>
        <v>10000</v>
      </c>
      <c r="L36" s="11">
        <v>134</v>
      </c>
    </row>
    <row r="37" spans="1:12" s="6" customFormat="1" ht="33" x14ac:dyDescent="0.25">
      <c r="A37" s="10" t="s">
        <v>93</v>
      </c>
      <c r="B37" s="10" t="s">
        <v>94</v>
      </c>
      <c r="C37" s="10" t="s">
        <v>95</v>
      </c>
      <c r="D37" s="11">
        <f>+D38+D40+D41</f>
        <v>0</v>
      </c>
      <c r="E37" s="11">
        <f>+E38+E40+E41</f>
        <v>0</v>
      </c>
      <c r="F37" s="11">
        <f>+F38+F40+F41</f>
        <v>1127000</v>
      </c>
      <c r="G37" s="11">
        <f>+G38+G40+G41</f>
        <v>293000</v>
      </c>
      <c r="H37" s="11">
        <f>+H38+H40+H41</f>
        <v>293000</v>
      </c>
      <c r="I37" s="11">
        <f>+I38+I40+I41</f>
        <v>293000</v>
      </c>
      <c r="J37" s="11">
        <f>+J38+J40+J41</f>
        <v>291245</v>
      </c>
      <c r="K37" s="11">
        <f>I37-J37</f>
        <v>1755</v>
      </c>
      <c r="L37" s="11">
        <f>+L38+L40+L41</f>
        <v>301823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1057000</v>
      </c>
      <c r="G38" s="11">
        <f>G39</f>
        <v>263000</v>
      </c>
      <c r="H38" s="11">
        <f>H39</f>
        <v>263000</v>
      </c>
      <c r="I38" s="11">
        <f>I39</f>
        <v>263000</v>
      </c>
      <c r="J38" s="11">
        <f>J39</f>
        <v>261813</v>
      </c>
      <c r="K38" s="11">
        <f>I38-J38</f>
        <v>1187</v>
      </c>
      <c r="L38" s="11">
        <f>L39</f>
        <v>272391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1057000</v>
      </c>
      <c r="G39" s="11">
        <v>263000</v>
      </c>
      <c r="H39" s="11">
        <v>263000</v>
      </c>
      <c r="I39" s="11">
        <v>263000</v>
      </c>
      <c r="J39" s="11">
        <v>261813</v>
      </c>
      <c r="K39" s="11">
        <f>I39-J39</f>
        <v>1187</v>
      </c>
      <c r="L39" s="11">
        <v>272391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9000</v>
      </c>
      <c r="G40" s="11">
        <v>0</v>
      </c>
      <c r="H40" s="11">
        <v>0</v>
      </c>
      <c r="I40" s="11">
        <v>0</v>
      </c>
      <c r="J40" s="11">
        <v>0</v>
      </c>
      <c r="K40" s="11">
        <f>I40-J40</f>
        <v>0</v>
      </c>
      <c r="L40" s="11">
        <v>0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0</v>
      </c>
      <c r="F41" s="11">
        <f>F42</f>
        <v>61000</v>
      </c>
      <c r="G41" s="11">
        <f>G42</f>
        <v>30000</v>
      </c>
      <c r="H41" s="11">
        <f>H42</f>
        <v>30000</v>
      </c>
      <c r="I41" s="11">
        <f>I42</f>
        <v>30000</v>
      </c>
      <c r="J41" s="11">
        <f>J42</f>
        <v>29432</v>
      </c>
      <c r="K41" s="11">
        <f>I41-J41</f>
        <v>568</v>
      </c>
      <c r="L41" s="11">
        <f>L42</f>
        <v>29432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61000</v>
      </c>
      <c r="G42" s="11">
        <v>30000</v>
      </c>
      <c r="H42" s="11">
        <v>30000</v>
      </c>
      <c r="I42" s="11">
        <v>30000</v>
      </c>
      <c r="J42" s="11">
        <v>29432</v>
      </c>
      <c r="K42" s="11">
        <f>I42-J42</f>
        <v>568</v>
      </c>
      <c r="L42" s="11">
        <v>29432</v>
      </c>
    </row>
    <row r="43" spans="1:12" s="6" customFormat="1" ht="33" x14ac:dyDescent="0.25">
      <c r="A43" s="10" t="s">
        <v>111</v>
      </c>
      <c r="B43" s="10" t="s">
        <v>112</v>
      </c>
      <c r="C43" s="10" t="s">
        <v>113</v>
      </c>
      <c r="D43" s="11">
        <f>D44+D50</f>
        <v>4570000</v>
      </c>
      <c r="E43" s="11">
        <f>E44+E50</f>
        <v>4570000</v>
      </c>
      <c r="F43" s="11">
        <f>F44+F50</f>
        <v>5053400</v>
      </c>
      <c r="G43" s="11">
        <f>G44+G50</f>
        <v>1156600</v>
      </c>
      <c r="H43" s="11">
        <f>H44+H50</f>
        <v>1156600</v>
      </c>
      <c r="I43" s="11">
        <f>I44+I50</f>
        <v>1156600</v>
      </c>
      <c r="J43" s="11">
        <f>J44+J50</f>
        <v>1033008</v>
      </c>
      <c r="K43" s="11">
        <f>I43-J43</f>
        <v>123592</v>
      </c>
      <c r="L43" s="11">
        <f>L44+L50</f>
        <v>96252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+D45+D47+D48+D49</f>
        <v>15000</v>
      </c>
      <c r="E44" s="11">
        <f>+E45+E47+E48+E49</f>
        <v>15000</v>
      </c>
      <c r="F44" s="11">
        <f>+F45+F47+F48+F49</f>
        <v>384400</v>
      </c>
      <c r="G44" s="11">
        <f>+G45+G47+G48+G49</f>
        <v>109600</v>
      </c>
      <c r="H44" s="11">
        <f>+H45+H47+H48+H49</f>
        <v>109600</v>
      </c>
      <c r="I44" s="11">
        <f>+I45+I47+I48+I49</f>
        <v>109600</v>
      </c>
      <c r="J44" s="11">
        <f>+J45+J47+J48+J49</f>
        <v>56940</v>
      </c>
      <c r="K44" s="11">
        <f>I44-J44</f>
        <v>52660</v>
      </c>
      <c r="L44" s="11">
        <f>+L45+L47+L48+L49</f>
        <v>74479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D46</f>
        <v>0</v>
      </c>
      <c r="E45" s="11">
        <f>E46</f>
        <v>0</v>
      </c>
      <c r="F45" s="11">
        <f>F46</f>
        <v>214900</v>
      </c>
      <c r="G45" s="11">
        <f>G46</f>
        <v>57100</v>
      </c>
      <c r="H45" s="11">
        <f>H46</f>
        <v>57100</v>
      </c>
      <c r="I45" s="11">
        <f>I46</f>
        <v>57100</v>
      </c>
      <c r="J45" s="11">
        <f>J46</f>
        <v>32295</v>
      </c>
      <c r="K45" s="11">
        <f>I45-J45</f>
        <v>24805</v>
      </c>
      <c r="L45" s="11">
        <f>L46</f>
        <v>36383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214900</v>
      </c>
      <c r="G46" s="11">
        <v>57100</v>
      </c>
      <c r="H46" s="11">
        <v>57100</v>
      </c>
      <c r="I46" s="11">
        <v>57100</v>
      </c>
      <c r="J46" s="11">
        <v>32295</v>
      </c>
      <c r="K46" s="11">
        <f>I46-J46</f>
        <v>24805</v>
      </c>
      <c r="L46" s="11">
        <v>36383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61000</v>
      </c>
      <c r="G47" s="11">
        <v>16500</v>
      </c>
      <c r="H47" s="11">
        <v>16500</v>
      </c>
      <c r="I47" s="11">
        <v>16500</v>
      </c>
      <c r="J47" s="11">
        <v>5862</v>
      </c>
      <c r="K47" s="11">
        <f>I47-J47</f>
        <v>10638</v>
      </c>
      <c r="L47" s="11">
        <v>10446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15000</v>
      </c>
      <c r="E48" s="11">
        <v>15000</v>
      </c>
      <c r="F48" s="11">
        <v>15000</v>
      </c>
      <c r="G48" s="11">
        <v>0</v>
      </c>
      <c r="H48" s="11">
        <v>0</v>
      </c>
      <c r="I48" s="11">
        <v>0</v>
      </c>
      <c r="J48" s="11">
        <v>0</v>
      </c>
      <c r="K48" s="11">
        <f>I48-J48</f>
        <v>0</v>
      </c>
      <c r="L48" s="11">
        <v>0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93500</v>
      </c>
      <c r="G49" s="11">
        <v>36000</v>
      </c>
      <c r="H49" s="11">
        <v>36000</v>
      </c>
      <c r="I49" s="11">
        <v>36000</v>
      </c>
      <c r="J49" s="11">
        <v>18783</v>
      </c>
      <c r="K49" s="11">
        <f>I49-J49</f>
        <v>17217</v>
      </c>
      <c r="L49" s="11">
        <v>27650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f>+D51+D53+D54</f>
        <v>4555000</v>
      </c>
      <c r="E50" s="11">
        <f>+E51+E53+E54</f>
        <v>4555000</v>
      </c>
      <c r="F50" s="11">
        <f>+F51+F53+F54</f>
        <v>4669000</v>
      </c>
      <c r="G50" s="11">
        <f>+G51+G53+G54</f>
        <v>1047000</v>
      </c>
      <c r="H50" s="11">
        <f>+H51+H53+H54</f>
        <v>1047000</v>
      </c>
      <c r="I50" s="11">
        <f>+I51+I53+I54</f>
        <v>1047000</v>
      </c>
      <c r="J50" s="11">
        <f>+J51+J53+J54</f>
        <v>976068</v>
      </c>
      <c r="K50" s="11">
        <f>I50-J50</f>
        <v>70932</v>
      </c>
      <c r="L50" s="11">
        <f>+L51+L53+L54</f>
        <v>21773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D52</f>
        <v>0</v>
      </c>
      <c r="E51" s="11">
        <f>E52</f>
        <v>0</v>
      </c>
      <c r="F51" s="11">
        <f>F52</f>
        <v>104000</v>
      </c>
      <c r="G51" s="11">
        <f>G52</f>
        <v>34000</v>
      </c>
      <c r="H51" s="11">
        <f>H52</f>
        <v>34000</v>
      </c>
      <c r="I51" s="11">
        <f>I52</f>
        <v>34000</v>
      </c>
      <c r="J51" s="11">
        <f>J52</f>
        <v>17356</v>
      </c>
      <c r="K51" s="11">
        <f>I51-J51</f>
        <v>16644</v>
      </c>
      <c r="L51" s="11">
        <f>L52</f>
        <v>21346</v>
      </c>
    </row>
    <row r="52" spans="1:12" s="6" customFormat="1" x14ac:dyDescent="0.25">
      <c r="A52" s="10" t="s">
        <v>138</v>
      </c>
      <c r="B52" s="10" t="s">
        <v>139</v>
      </c>
      <c r="C52" s="10" t="s">
        <v>140</v>
      </c>
      <c r="D52" s="11">
        <v>0</v>
      </c>
      <c r="E52" s="11">
        <v>0</v>
      </c>
      <c r="F52" s="11">
        <v>104000</v>
      </c>
      <c r="G52" s="11">
        <v>34000</v>
      </c>
      <c r="H52" s="11">
        <v>34000</v>
      </c>
      <c r="I52" s="11">
        <v>34000</v>
      </c>
      <c r="J52" s="11">
        <v>17356</v>
      </c>
      <c r="K52" s="11">
        <f>I52-J52</f>
        <v>16644</v>
      </c>
      <c r="L52" s="11">
        <v>21346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4555000</v>
      </c>
      <c r="E53" s="11">
        <v>4555000</v>
      </c>
      <c r="F53" s="11">
        <v>4563000</v>
      </c>
      <c r="G53" s="11">
        <v>1012000</v>
      </c>
      <c r="H53" s="11">
        <v>1012000</v>
      </c>
      <c r="I53" s="11">
        <v>1012000</v>
      </c>
      <c r="J53" s="11">
        <v>958712</v>
      </c>
      <c r="K53" s="11">
        <f>I53-J53</f>
        <v>53288</v>
      </c>
      <c r="L53" s="11">
        <v>427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2000</v>
      </c>
      <c r="G54" s="11">
        <v>1000</v>
      </c>
      <c r="H54" s="11">
        <v>1000</v>
      </c>
      <c r="I54" s="11">
        <v>1000</v>
      </c>
      <c r="J54" s="11">
        <v>0</v>
      </c>
      <c r="K54" s="11">
        <f>I54-J54</f>
        <v>1000</v>
      </c>
      <c r="L54" s="11">
        <v>0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+D56+D59</f>
        <v>2010877</v>
      </c>
      <c r="E55" s="11">
        <f>+E56+E59</f>
        <v>2010877</v>
      </c>
      <c r="F55" s="11">
        <f>+F56+F59</f>
        <v>2048377</v>
      </c>
      <c r="G55" s="11">
        <f>+G56+G59</f>
        <v>1078550</v>
      </c>
      <c r="H55" s="11">
        <f>+H56+H59</f>
        <v>1078550</v>
      </c>
      <c r="I55" s="11">
        <f>+I56+I59</f>
        <v>1078550</v>
      </c>
      <c r="J55" s="11">
        <f>+J56+J59</f>
        <v>451413</v>
      </c>
      <c r="K55" s="11">
        <f>I55-J55</f>
        <v>627137</v>
      </c>
      <c r="L55" s="11">
        <f>+L56+L59</f>
        <v>735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D57</f>
        <v>2010877</v>
      </c>
      <c r="E56" s="11">
        <f>E57</f>
        <v>2010877</v>
      </c>
      <c r="F56" s="11">
        <f>F57</f>
        <v>2039877</v>
      </c>
      <c r="G56" s="11">
        <f>G57</f>
        <v>1075050</v>
      </c>
      <c r="H56" s="11">
        <f>H57</f>
        <v>1075050</v>
      </c>
      <c r="I56" s="11">
        <f>I57</f>
        <v>1075050</v>
      </c>
      <c r="J56" s="11">
        <f>J57</f>
        <v>450800</v>
      </c>
      <c r="K56" s="11">
        <f>I56-J56</f>
        <v>624250</v>
      </c>
      <c r="L56" s="11">
        <f>L57</f>
        <v>0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f>D58</f>
        <v>2010877</v>
      </c>
      <c r="E57" s="11">
        <f>E58</f>
        <v>2010877</v>
      </c>
      <c r="F57" s="11">
        <f>F58</f>
        <v>2039877</v>
      </c>
      <c r="G57" s="11">
        <f>G58</f>
        <v>1075050</v>
      </c>
      <c r="H57" s="11">
        <f>H58</f>
        <v>1075050</v>
      </c>
      <c r="I57" s="11">
        <f>I58</f>
        <v>1075050</v>
      </c>
      <c r="J57" s="11">
        <f>J58</f>
        <v>450800</v>
      </c>
      <c r="K57" s="11">
        <f>I57-J57</f>
        <v>624250</v>
      </c>
      <c r="L57" s="11">
        <f>L58</f>
        <v>0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2010877</v>
      </c>
      <c r="E58" s="11">
        <v>2010877</v>
      </c>
      <c r="F58" s="11">
        <v>2039877</v>
      </c>
      <c r="G58" s="11">
        <v>1075050</v>
      </c>
      <c r="H58" s="11">
        <v>1075050</v>
      </c>
      <c r="I58" s="11">
        <v>1075050</v>
      </c>
      <c r="J58" s="11">
        <v>450800</v>
      </c>
      <c r="K58" s="11">
        <f>I58-J58</f>
        <v>624250</v>
      </c>
      <c r="L58" s="11">
        <v>0</v>
      </c>
    </row>
    <row r="59" spans="1:12" s="6" customFormat="1" ht="22.5" x14ac:dyDescent="0.25">
      <c r="A59" s="10" t="s">
        <v>159</v>
      </c>
      <c r="B59" s="10" t="s">
        <v>160</v>
      </c>
      <c r="C59" s="10" t="s">
        <v>161</v>
      </c>
      <c r="D59" s="11">
        <f>+D60</f>
        <v>0</v>
      </c>
      <c r="E59" s="11">
        <f>+E60</f>
        <v>0</v>
      </c>
      <c r="F59" s="11">
        <f>+F60</f>
        <v>8500</v>
      </c>
      <c r="G59" s="11">
        <f>+G60</f>
        <v>3500</v>
      </c>
      <c r="H59" s="11">
        <f>+H60</f>
        <v>3500</v>
      </c>
      <c r="I59" s="11">
        <f>+I60</f>
        <v>3500</v>
      </c>
      <c r="J59" s="11">
        <f>+J60</f>
        <v>613</v>
      </c>
      <c r="K59" s="11">
        <f>I59-J59</f>
        <v>2887</v>
      </c>
      <c r="L59" s="11">
        <f>+L60</f>
        <v>735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8500</v>
      </c>
      <c r="G60" s="11">
        <v>3500</v>
      </c>
      <c r="H60" s="11">
        <v>3500</v>
      </c>
      <c r="I60" s="11">
        <v>3500</v>
      </c>
      <c r="J60" s="11">
        <v>613</v>
      </c>
      <c r="K60" s="11">
        <f>I60-J60</f>
        <v>2887</v>
      </c>
      <c r="L60" s="11">
        <v>735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-443901</v>
      </c>
      <c r="G61" s="11">
        <v>-71901</v>
      </c>
      <c r="H61" s="11">
        <v>0</v>
      </c>
      <c r="I61" s="11">
        <v>0</v>
      </c>
      <c r="J61" s="11">
        <v>235997</v>
      </c>
      <c r="K61" s="11">
        <f>I61-J61</f>
        <v>-235997</v>
      </c>
      <c r="L61" s="11">
        <v>0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235997</v>
      </c>
      <c r="K62" s="11">
        <f>I62-J62</f>
        <v>-235997</v>
      </c>
      <c r="L62" s="11">
        <v>0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235876</v>
      </c>
      <c r="K63" s="11">
        <f>I63-J63</f>
        <v>-235876</v>
      </c>
      <c r="L63" s="11">
        <v>0</v>
      </c>
    </row>
    <row r="64" spans="1:12" s="6" customFormat="1" x14ac:dyDescent="0.25">
      <c r="A64" s="10" t="s">
        <v>174</v>
      </c>
      <c r="B64" s="10" t="s">
        <v>175</v>
      </c>
      <c r="C64" s="10" t="s">
        <v>176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121</v>
      </c>
      <c r="K64" s="11">
        <f>I64-J64</f>
        <v>-121</v>
      </c>
      <c r="L64" s="11">
        <v>0</v>
      </c>
    </row>
    <row r="65" spans="1:12" s="6" customFormat="1" x14ac:dyDescent="0.25">
      <c r="A65" s="10" t="s">
        <v>177</v>
      </c>
      <c r="B65" s="10" t="s">
        <v>178</v>
      </c>
      <c r="C65" s="10" t="s">
        <v>179</v>
      </c>
      <c r="D65" s="11">
        <v>0</v>
      </c>
      <c r="E65" s="11">
        <v>0</v>
      </c>
      <c r="F65" s="11">
        <v>-443901</v>
      </c>
      <c r="G65" s="11">
        <v>-71901</v>
      </c>
      <c r="H65" s="11">
        <v>0</v>
      </c>
      <c r="I65" s="11">
        <v>0</v>
      </c>
      <c r="J65" s="11">
        <v>0</v>
      </c>
      <c r="K65" s="11">
        <f>I65-J65</f>
        <v>0</v>
      </c>
      <c r="L65" s="11">
        <v>0</v>
      </c>
    </row>
    <row r="66" spans="1:12" s="6" customFormat="1" x14ac:dyDescent="0.25">
      <c r="A66" s="10" t="s">
        <v>180</v>
      </c>
      <c r="B66" s="10" t="s">
        <v>181</v>
      </c>
      <c r="C66" s="10" t="s">
        <v>182</v>
      </c>
      <c r="D66" s="11">
        <v>0</v>
      </c>
      <c r="E66" s="11">
        <v>0</v>
      </c>
      <c r="F66" s="11">
        <v>-241000</v>
      </c>
      <c r="G66" s="11">
        <v>-20000</v>
      </c>
      <c r="H66" s="11">
        <v>0</v>
      </c>
      <c r="I66" s="11">
        <v>0</v>
      </c>
      <c r="J66" s="11">
        <v>0</v>
      </c>
      <c r="K66" s="11">
        <f>I66-J66</f>
        <v>0</v>
      </c>
      <c r="L66" s="11">
        <v>0</v>
      </c>
    </row>
    <row r="67" spans="1:12" s="6" customFormat="1" x14ac:dyDescent="0.25">
      <c r="A67" s="10" t="s">
        <v>183</v>
      </c>
      <c r="B67" s="10" t="s">
        <v>184</v>
      </c>
      <c r="C67" s="10" t="s">
        <v>185</v>
      </c>
      <c r="D67" s="11">
        <v>0</v>
      </c>
      <c r="E67" s="11">
        <v>0</v>
      </c>
      <c r="F67" s="11">
        <v>-202901</v>
      </c>
      <c r="G67" s="11">
        <v>-51901</v>
      </c>
      <c r="H67" s="11">
        <v>0</v>
      </c>
      <c r="I67" s="11">
        <v>0</v>
      </c>
      <c r="J67" s="11">
        <v>0</v>
      </c>
      <c r="K67" s="11">
        <f>I67-J67</f>
        <v>0</v>
      </c>
      <c r="L67" s="11">
        <v>0</v>
      </c>
    </row>
    <row r="68" spans="1:12" s="6" customFormat="1" x14ac:dyDescent="0.25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  <c r="L68" s="9"/>
    </row>
    <row r="69" spans="1:12" x14ac:dyDescent="0.25">
      <c r="A69" s="13" t="s">
        <v>186</v>
      </c>
      <c r="B69" s="13"/>
      <c r="C69" s="13"/>
      <c r="D69" s="13"/>
      <c r="E69" s="13" t="s">
        <v>188</v>
      </c>
      <c r="F69" s="13"/>
      <c r="G69" s="13"/>
      <c r="H69" s="13"/>
      <c r="I69" s="13"/>
      <c r="J69" s="13"/>
      <c r="K69" s="13"/>
      <c r="L69" s="13"/>
    </row>
    <row r="70" spans="1:12" x14ac:dyDescent="0.25">
      <c r="A70" s="3" t="s">
        <v>187</v>
      </c>
      <c r="B70" s="3"/>
      <c r="C70" s="3"/>
      <c r="D70" s="3"/>
      <c r="E70" s="3"/>
      <c r="F70" s="3"/>
      <c r="G70" s="3"/>
      <c r="H70" s="3"/>
      <c r="I70" s="3" t="s">
        <v>189</v>
      </c>
      <c r="J70" s="3"/>
      <c r="K70" s="3"/>
      <c r="L70" s="3"/>
    </row>
    <row r="137" spans="1:20" x14ac:dyDescent="0.25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4">
    <mergeCell ref="K6:K10"/>
    <mergeCell ref="L6:L10"/>
    <mergeCell ref="A69:D69"/>
    <mergeCell ref="A70:D70"/>
    <mergeCell ref="E69:H69"/>
    <mergeCell ref="E70:H70"/>
    <mergeCell ref="I69:L69"/>
    <mergeCell ref="I70:L7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2022-05-16T06:31:34Z</dcterms:created>
  <dcterms:modified xsi:type="dcterms:W3CDTF">2022-05-16T06:31:37Z</dcterms:modified>
</cp:coreProperties>
</file>